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O3" i="1" l="1"/>
  <c r="P3" i="1" s="1"/>
  <c r="O4" i="1"/>
  <c r="O5" i="1"/>
  <c r="O6" i="1"/>
  <c r="P6" i="1" s="1"/>
  <c r="O7" i="1"/>
  <c r="P7" i="1" s="1"/>
  <c r="O8" i="1"/>
  <c r="O9" i="1"/>
  <c r="O10" i="1"/>
  <c r="P10" i="1" s="1"/>
  <c r="O2" i="1"/>
  <c r="P2" i="1" s="1"/>
  <c r="P4" i="1"/>
  <c r="P5" i="1"/>
  <c r="P8" i="1"/>
  <c r="P9" i="1"/>
  <c r="M6" i="1"/>
  <c r="M10" i="1"/>
  <c r="L3" i="1"/>
  <c r="M3" i="1" s="1"/>
  <c r="L4" i="1"/>
  <c r="M4" i="1" s="1"/>
  <c r="L5" i="1"/>
  <c r="M5" i="1" s="1"/>
  <c r="L6" i="1"/>
  <c r="L7" i="1"/>
  <c r="M7" i="1" s="1"/>
  <c r="L8" i="1"/>
  <c r="M8" i="1" s="1"/>
  <c r="L9" i="1"/>
  <c r="M9" i="1" s="1"/>
  <c r="L10" i="1"/>
  <c r="L2" i="1"/>
  <c r="M2" i="1" s="1"/>
  <c r="M11" i="1" s="1"/>
  <c r="J11" i="1"/>
  <c r="J3" i="1"/>
  <c r="J4" i="1"/>
  <c r="J5" i="1"/>
  <c r="J6" i="1"/>
  <c r="J7" i="1"/>
  <c r="J8" i="1"/>
  <c r="J9" i="1"/>
  <c r="J10" i="1"/>
  <c r="J2" i="1"/>
  <c r="P11" i="1" l="1"/>
</calcChain>
</file>

<file path=xl/sharedStrings.xml><?xml version="1.0" encoding="utf-8"?>
<sst xmlns="http://schemas.openxmlformats.org/spreadsheetml/2006/main" count="48" uniqueCount="27">
  <si>
    <t>Qty</t>
  </si>
  <si>
    <t>PT #</t>
  </si>
  <si>
    <t>DIA</t>
  </si>
  <si>
    <t>DESCRIPTION</t>
  </si>
  <si>
    <t>ADDITIONAL DESCRIPTION</t>
  </si>
  <si>
    <t>MAT</t>
  </si>
  <si>
    <t>GA</t>
  </si>
  <si>
    <t>LIST EA.</t>
  </si>
  <si>
    <t>TOTAL</t>
  </si>
  <si>
    <t>Disc</t>
  </si>
  <si>
    <t>Ea.</t>
  </si>
  <si>
    <t>Total</t>
  </si>
  <si>
    <t>4"</t>
  </si>
  <si>
    <t>5' Duct</t>
  </si>
  <si>
    <t>Rolled Lip Clamp Together Duct</t>
  </si>
  <si>
    <t>Glv</t>
  </si>
  <si>
    <t>6"</t>
  </si>
  <si>
    <t>11" Adjustable Sleeve</t>
  </si>
  <si>
    <t>w/ Buna N O-Ring</t>
  </si>
  <si>
    <t xml:space="preserve">90 deg El-1xD Stitch Welded </t>
  </si>
  <si>
    <r>
      <t>Std 'Forever'</t>
    </r>
    <r>
      <rPr>
        <sz val="13"/>
        <rFont val="Arial"/>
        <family val="2"/>
      </rPr>
      <t xml:space="preserve"> Clamp</t>
    </r>
  </si>
  <si>
    <t>Std Clmp/BUNA-N Gasket</t>
  </si>
  <si>
    <t>SS</t>
  </si>
  <si>
    <t>n/a</t>
  </si>
  <si>
    <t>Rectangular to Round</t>
  </si>
  <si>
    <t>Avani Cost</t>
  </si>
  <si>
    <t>Avani Selling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</si>
</sst>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indexed="8"/>
      <name val="Arial"/>
      <family val="2"/>
    </font>
    <font>
      <sz val="13"/>
      <name val="Arial"/>
      <family val="2"/>
    </font>
    <font>
      <sz val="13"/>
      <color indexed="8"/>
      <name val="Arial"/>
      <family val="2"/>
    </font>
    <font>
      <i/>
      <sz val="13"/>
      <name val="Arial"/>
      <family val="2"/>
    </font>
    <font>
      <sz val="13"/>
      <color indexed="9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Border="1"/>
    <xf numFmtId="0" fontId="0" fillId="0" borderId="0" xfId="0" applyBorder="1"/>
    <xf numFmtId="0" fontId="9" fillId="0" borderId="0" xfId="0" applyFont="1" applyFill="1" applyBorder="1"/>
    <xf numFmtId="0" fontId="0" fillId="0" borderId="0" xfId="0" applyFill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164" fontId="4" fillId="0" borderId="1" xfId="0" applyNumberFormat="1" applyFont="1" applyBorder="1" applyAlignment="1">
      <alignment horizontal="center" shrinkToFit="1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left"/>
    </xf>
    <xf numFmtId="1" fontId="5" fillId="0" borderId="1" xfId="0" applyNumberFormat="1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/>
    <xf numFmtId="0" fontId="5" fillId="0" borderId="1" xfId="0" applyFont="1" applyFill="1" applyBorder="1" applyAlignment="1">
      <alignment horizontal="center"/>
    </xf>
    <xf numFmtId="44" fontId="5" fillId="0" borderId="1" xfId="0" applyNumberFormat="1" applyFont="1" applyFill="1" applyBorder="1" applyAlignment="1"/>
    <xf numFmtId="44" fontId="6" fillId="0" borderId="1" xfId="0" applyNumberFormat="1" applyFont="1" applyBorder="1" applyAlignment="1"/>
    <xf numFmtId="9" fontId="5" fillId="0" borderId="1" xfId="1" applyFont="1" applyFill="1" applyBorder="1" applyAlignment="1"/>
    <xf numFmtId="44" fontId="5" fillId="0" borderId="1" xfId="0" applyNumberFormat="1" applyFont="1" applyFill="1" applyBorder="1"/>
    <xf numFmtId="44" fontId="5" fillId="3" borderId="1" xfId="0" applyNumberFormat="1" applyFont="1" applyFill="1" applyBorder="1"/>
    <xf numFmtId="0" fontId="5" fillId="2" borderId="1" xfId="0" applyFont="1" applyFill="1" applyBorder="1" applyAlignment="1">
      <alignment horizontal="center"/>
    </xf>
    <xf numFmtId="2" fontId="5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7" fillId="0" borderId="1" xfId="0" applyFont="1" applyFill="1" applyBorder="1"/>
    <xf numFmtId="0" fontId="5" fillId="2" borderId="1" xfId="0" applyFont="1" applyFill="1" applyBorder="1"/>
    <xf numFmtId="0" fontId="5" fillId="0" borderId="1" xfId="0" applyFont="1" applyBorder="1" applyAlignment="1">
      <alignment horizontal="center"/>
    </xf>
    <xf numFmtId="44" fontId="6" fillId="0" borderId="1" xfId="0" applyNumberFormat="1" applyFont="1" applyFill="1" applyBorder="1" applyAlignment="1"/>
    <xf numFmtId="0" fontId="5" fillId="0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44" fontId="5" fillId="3" borderId="1" xfId="0" applyNumberFormat="1" applyFont="1" applyFill="1" applyBorder="1" applyAlignment="1"/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5">
    <dxf>
      <font>
        <b/>
        <i val="0"/>
        <condense val="0"/>
        <extend val="0"/>
        <color indexed="10"/>
      </font>
      <fill>
        <patternFill patternType="lightUp">
          <f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  <fill>
        <patternFill patternType="lightUp">
          <f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  <fill>
        <patternFill patternType="lightUp">
          <f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  <fill>
        <patternFill patternType="lightUp">
          <f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  <fill>
        <patternFill patternType="lightUp">
          <f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zoomScaleNormal="100" workbookViewId="0">
      <selection sqref="A1:P11"/>
    </sheetView>
  </sheetViews>
  <sheetFormatPr defaultRowHeight="15" x14ac:dyDescent="0.25"/>
  <cols>
    <col min="1" max="1" width="5" style="2" bestFit="1" customWidth="1"/>
    <col min="2" max="2" width="11" style="2" bestFit="1" customWidth="1"/>
    <col min="3" max="3" width="5.140625" style="2" bestFit="1" customWidth="1"/>
    <col min="4" max="4" width="32.7109375" style="2" bestFit="1" customWidth="1"/>
    <col min="5" max="5" width="9.140625" style="2"/>
    <col min="6" max="6" width="33.28515625" style="2" customWidth="1"/>
    <col min="7" max="7" width="6.140625" style="2" bestFit="1" customWidth="1"/>
    <col min="8" max="8" width="4.5703125" style="2" bestFit="1" customWidth="1"/>
    <col min="9" max="9" width="11.42578125" style="2" hidden="1" customWidth="1"/>
    <col min="10" max="10" width="13.5703125" style="2" hidden="1" customWidth="1"/>
    <col min="11" max="11" width="6.140625" style="2" hidden="1" customWidth="1"/>
    <col min="12" max="12" width="12.7109375" style="2" customWidth="1"/>
    <col min="13" max="13" width="13.5703125" style="2" bestFit="1" customWidth="1"/>
    <col min="14" max="14" width="6.140625" style="4" bestFit="1" customWidth="1"/>
    <col min="15" max="15" width="11.42578125" style="3" bestFit="1" customWidth="1"/>
    <col min="16" max="16" width="13.5703125" style="3" bestFit="1" customWidth="1"/>
    <col min="17" max="16384" width="9.140625" style="2"/>
  </cols>
  <sheetData>
    <row r="1" spans="1:16" s="1" customFormat="1" ht="15.75" x14ac:dyDescent="0.25">
      <c r="A1" s="5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6"/>
      <c r="G1" s="5" t="s">
        <v>5</v>
      </c>
      <c r="H1" s="5" t="s">
        <v>6</v>
      </c>
      <c r="I1" s="7" t="s">
        <v>7</v>
      </c>
      <c r="J1" s="8" t="s">
        <v>8</v>
      </c>
      <c r="K1" s="9" t="s">
        <v>9</v>
      </c>
      <c r="L1" s="9" t="s">
        <v>10</v>
      </c>
      <c r="M1" s="9" t="s">
        <v>11</v>
      </c>
      <c r="N1" s="9" t="s">
        <v>9</v>
      </c>
      <c r="O1" s="10" t="s">
        <v>10</v>
      </c>
      <c r="P1" s="10" t="s">
        <v>11</v>
      </c>
    </row>
    <row r="2" spans="1:16" ht="16.5" x14ac:dyDescent="0.25">
      <c r="A2" s="11">
        <v>4</v>
      </c>
      <c r="B2" s="12">
        <v>10004</v>
      </c>
      <c r="C2" s="13" t="s">
        <v>12</v>
      </c>
      <c r="D2" s="14" t="s">
        <v>13</v>
      </c>
      <c r="E2" s="15" t="s">
        <v>14</v>
      </c>
      <c r="F2" s="15"/>
      <c r="G2" s="16" t="s">
        <v>15</v>
      </c>
      <c r="H2" s="17">
        <v>24</v>
      </c>
      <c r="I2" s="18">
        <v>25.1</v>
      </c>
      <c r="J2" s="19">
        <f>I2*A2</f>
        <v>100.4</v>
      </c>
      <c r="K2" s="20">
        <v>0.35</v>
      </c>
      <c r="L2" s="21">
        <f>I2*(1-K2)</f>
        <v>16.315000000000001</v>
      </c>
      <c r="M2" s="21">
        <f>L2*A2</f>
        <v>65.260000000000005</v>
      </c>
      <c r="N2" s="20">
        <v>0.35</v>
      </c>
      <c r="O2" s="22">
        <f>L2/(1-N2)</f>
        <v>25.1</v>
      </c>
      <c r="P2" s="22">
        <f>O2*A2</f>
        <v>100.4</v>
      </c>
    </row>
    <row r="3" spans="1:16" ht="16.5" x14ac:dyDescent="0.25">
      <c r="A3" s="11">
        <v>4</v>
      </c>
      <c r="B3" s="12">
        <v>10006</v>
      </c>
      <c r="C3" s="11" t="s">
        <v>16</v>
      </c>
      <c r="D3" s="14" t="s">
        <v>13</v>
      </c>
      <c r="E3" s="15" t="s">
        <v>14</v>
      </c>
      <c r="F3" s="15"/>
      <c r="G3" s="16" t="s">
        <v>15</v>
      </c>
      <c r="H3" s="17">
        <v>24</v>
      </c>
      <c r="I3" s="18">
        <v>33</v>
      </c>
      <c r="J3" s="19">
        <f t="shared" ref="J3:J10" si="0">I3*A3</f>
        <v>132</v>
      </c>
      <c r="K3" s="20">
        <v>0.35</v>
      </c>
      <c r="L3" s="21">
        <f>I3*(1-K3)</f>
        <v>21.45</v>
      </c>
      <c r="M3" s="21">
        <f>L3*A3</f>
        <v>85.8</v>
      </c>
      <c r="N3" s="20">
        <v>0.35</v>
      </c>
      <c r="O3" s="22">
        <f t="shared" ref="O3:O10" si="1">L3/(1-N3)</f>
        <v>33</v>
      </c>
      <c r="P3" s="22">
        <f t="shared" ref="P3:P10" si="2">O3*A3</f>
        <v>132</v>
      </c>
    </row>
    <row r="4" spans="1:16" ht="16.5" x14ac:dyDescent="0.25">
      <c r="A4" s="11">
        <v>8</v>
      </c>
      <c r="B4" s="12">
        <v>11004</v>
      </c>
      <c r="C4" s="13" t="s">
        <v>12</v>
      </c>
      <c r="D4" s="14" t="s">
        <v>17</v>
      </c>
      <c r="E4" s="15" t="s">
        <v>18</v>
      </c>
      <c r="F4" s="15"/>
      <c r="G4" s="16"/>
      <c r="H4" s="23"/>
      <c r="I4" s="18">
        <v>14.1</v>
      </c>
      <c r="J4" s="19">
        <f t="shared" si="0"/>
        <v>112.8</v>
      </c>
      <c r="K4" s="20">
        <v>0.35</v>
      </c>
      <c r="L4" s="21">
        <f>I4*(1-K4)</f>
        <v>9.1650000000000009</v>
      </c>
      <c r="M4" s="21">
        <f>L4*A4</f>
        <v>73.320000000000007</v>
      </c>
      <c r="N4" s="20">
        <v>0.35</v>
      </c>
      <c r="O4" s="22">
        <f t="shared" si="1"/>
        <v>14.100000000000001</v>
      </c>
      <c r="P4" s="22">
        <f t="shared" si="2"/>
        <v>112.80000000000001</v>
      </c>
    </row>
    <row r="5" spans="1:16" ht="16.5" x14ac:dyDescent="0.25">
      <c r="A5" s="11">
        <v>6</v>
      </c>
      <c r="B5" s="12">
        <v>11006</v>
      </c>
      <c r="C5" s="11" t="s">
        <v>16</v>
      </c>
      <c r="D5" s="14" t="s">
        <v>17</v>
      </c>
      <c r="E5" s="15" t="s">
        <v>18</v>
      </c>
      <c r="F5" s="15"/>
      <c r="G5" s="16"/>
      <c r="H5" s="23"/>
      <c r="I5" s="18">
        <v>14.9</v>
      </c>
      <c r="J5" s="19">
        <f t="shared" si="0"/>
        <v>89.4</v>
      </c>
      <c r="K5" s="20">
        <v>0.35</v>
      </c>
      <c r="L5" s="21">
        <f>I5*(1-K5)</f>
        <v>9.6850000000000005</v>
      </c>
      <c r="M5" s="21">
        <f>L5*A5</f>
        <v>58.11</v>
      </c>
      <c r="N5" s="20">
        <v>0.35</v>
      </c>
      <c r="O5" s="22">
        <f t="shared" si="1"/>
        <v>14.9</v>
      </c>
      <c r="P5" s="22">
        <f t="shared" si="2"/>
        <v>89.4</v>
      </c>
    </row>
    <row r="6" spans="1:16" ht="16.5" x14ac:dyDescent="0.25">
      <c r="A6" s="11">
        <v>16</v>
      </c>
      <c r="B6" s="24">
        <v>12504.9</v>
      </c>
      <c r="C6" s="13" t="s">
        <v>12</v>
      </c>
      <c r="D6" s="14" t="s">
        <v>19</v>
      </c>
      <c r="E6" s="15"/>
      <c r="F6" s="15"/>
      <c r="G6" s="16" t="s">
        <v>15</v>
      </c>
      <c r="H6" s="14">
        <v>22</v>
      </c>
      <c r="I6" s="18">
        <v>44.9</v>
      </c>
      <c r="J6" s="19">
        <f t="shared" si="0"/>
        <v>718.4</v>
      </c>
      <c r="K6" s="20">
        <v>0.35</v>
      </c>
      <c r="L6" s="21">
        <f>I6*(1-K6)</f>
        <v>29.184999999999999</v>
      </c>
      <c r="M6" s="21">
        <f>L6*A6</f>
        <v>466.96</v>
      </c>
      <c r="N6" s="20">
        <v>0.35</v>
      </c>
      <c r="O6" s="22">
        <f t="shared" si="1"/>
        <v>44.9</v>
      </c>
      <c r="P6" s="22">
        <f t="shared" si="2"/>
        <v>718.4</v>
      </c>
    </row>
    <row r="7" spans="1:16" ht="16.5" x14ac:dyDescent="0.25">
      <c r="A7" s="11">
        <v>6</v>
      </c>
      <c r="B7" s="24">
        <v>12506.9</v>
      </c>
      <c r="C7" s="11" t="s">
        <v>16</v>
      </c>
      <c r="D7" s="14" t="s">
        <v>19</v>
      </c>
      <c r="E7" s="15"/>
      <c r="F7" s="15"/>
      <c r="G7" s="16" t="s">
        <v>15</v>
      </c>
      <c r="H7" s="14">
        <v>22</v>
      </c>
      <c r="I7" s="18">
        <v>56.4</v>
      </c>
      <c r="J7" s="19">
        <f t="shared" si="0"/>
        <v>338.4</v>
      </c>
      <c r="K7" s="20">
        <v>0.35</v>
      </c>
      <c r="L7" s="21">
        <f>I7*(1-K7)</f>
        <v>36.660000000000004</v>
      </c>
      <c r="M7" s="21">
        <f>L7*A7</f>
        <v>219.96000000000004</v>
      </c>
      <c r="N7" s="20">
        <v>0.35</v>
      </c>
      <c r="O7" s="22">
        <f t="shared" si="1"/>
        <v>56.400000000000006</v>
      </c>
      <c r="P7" s="22">
        <f t="shared" si="2"/>
        <v>338.40000000000003</v>
      </c>
    </row>
    <row r="8" spans="1:16" ht="16.5" x14ac:dyDescent="0.25">
      <c r="A8" s="11">
        <v>12</v>
      </c>
      <c r="B8" s="25">
        <v>13004</v>
      </c>
      <c r="C8" s="13" t="s">
        <v>12</v>
      </c>
      <c r="D8" s="26" t="s">
        <v>20</v>
      </c>
      <c r="E8" s="15" t="s">
        <v>21</v>
      </c>
      <c r="F8" s="15"/>
      <c r="G8" s="16" t="s">
        <v>22</v>
      </c>
      <c r="H8" s="27" t="s">
        <v>23</v>
      </c>
      <c r="I8" s="18">
        <v>8.3000000000000007</v>
      </c>
      <c r="J8" s="19">
        <f t="shared" si="0"/>
        <v>99.600000000000009</v>
      </c>
      <c r="K8" s="20">
        <v>0.3</v>
      </c>
      <c r="L8" s="21">
        <f>I8*(1-K8)</f>
        <v>5.8100000000000005</v>
      </c>
      <c r="M8" s="21">
        <f>L8*A8</f>
        <v>69.72</v>
      </c>
      <c r="N8" s="20">
        <v>0.35</v>
      </c>
      <c r="O8" s="22">
        <f t="shared" si="1"/>
        <v>8.9384615384615387</v>
      </c>
      <c r="P8" s="22">
        <f t="shared" si="2"/>
        <v>107.26153846153846</v>
      </c>
    </row>
    <row r="9" spans="1:16" ht="16.5" x14ac:dyDescent="0.25">
      <c r="A9" s="11">
        <v>2</v>
      </c>
      <c r="B9" s="12">
        <v>16104</v>
      </c>
      <c r="C9" s="13" t="s">
        <v>12</v>
      </c>
      <c r="D9" s="14" t="s">
        <v>24</v>
      </c>
      <c r="E9" s="15"/>
      <c r="F9" s="15"/>
      <c r="G9" s="16" t="s">
        <v>15</v>
      </c>
      <c r="H9" s="14">
        <v>18</v>
      </c>
      <c r="I9" s="18">
        <v>195</v>
      </c>
      <c r="J9" s="19">
        <f t="shared" si="0"/>
        <v>390</v>
      </c>
      <c r="K9" s="20">
        <v>0.2</v>
      </c>
      <c r="L9" s="21">
        <f>I9*(1-K9)</f>
        <v>156</v>
      </c>
      <c r="M9" s="21">
        <f>L9*A9</f>
        <v>312</v>
      </c>
      <c r="N9" s="20">
        <v>0.35</v>
      </c>
      <c r="O9" s="22">
        <f t="shared" si="1"/>
        <v>240</v>
      </c>
      <c r="P9" s="22">
        <f t="shared" si="2"/>
        <v>480</v>
      </c>
    </row>
    <row r="10" spans="1:16" ht="16.5" x14ac:dyDescent="0.25">
      <c r="A10" s="11">
        <v>2</v>
      </c>
      <c r="B10" s="12">
        <v>16106</v>
      </c>
      <c r="C10" s="11" t="s">
        <v>16</v>
      </c>
      <c r="D10" s="14" t="s">
        <v>24</v>
      </c>
      <c r="E10" s="15"/>
      <c r="F10" s="15"/>
      <c r="G10" s="16" t="s">
        <v>15</v>
      </c>
      <c r="H10" s="14">
        <v>18</v>
      </c>
      <c r="I10" s="18">
        <v>195</v>
      </c>
      <c r="J10" s="19">
        <f t="shared" si="0"/>
        <v>390</v>
      </c>
      <c r="K10" s="20">
        <v>0.2</v>
      </c>
      <c r="L10" s="21">
        <f>I10*(1-K10)</f>
        <v>156</v>
      </c>
      <c r="M10" s="21">
        <f>L10*A10</f>
        <v>312</v>
      </c>
      <c r="N10" s="20">
        <v>0.35</v>
      </c>
      <c r="O10" s="22">
        <f t="shared" si="1"/>
        <v>240</v>
      </c>
      <c r="P10" s="22">
        <f t="shared" si="2"/>
        <v>480</v>
      </c>
    </row>
    <row r="11" spans="1:16" ht="16.5" x14ac:dyDescent="0.25">
      <c r="A11" s="33">
        <v>1</v>
      </c>
      <c r="B11" s="34"/>
      <c r="C11" s="34"/>
      <c r="D11" s="34"/>
      <c r="E11" s="34"/>
      <c r="F11" s="35"/>
      <c r="G11" s="16"/>
      <c r="H11" s="28"/>
      <c r="I11" s="28"/>
      <c r="J11" s="29">
        <f>SUM(J2:J10)</f>
        <v>2371</v>
      </c>
      <c r="K11" s="30" t="s">
        <v>25</v>
      </c>
      <c r="L11" s="30"/>
      <c r="M11" s="29">
        <f>SUM(M2:M10)</f>
        <v>1663.13</v>
      </c>
      <c r="N11" s="31" t="s">
        <v>26</v>
      </c>
      <c r="O11" s="31"/>
      <c r="P11" s="32">
        <f>SUM(P2:P10)</f>
        <v>2558.6615384615388</v>
      </c>
    </row>
  </sheetData>
  <mergeCells count="14">
    <mergeCell ref="H11:I11"/>
    <mergeCell ref="K11:L11"/>
    <mergeCell ref="N11:O11"/>
    <mergeCell ref="A11:F11"/>
    <mergeCell ref="E7:F7"/>
    <mergeCell ref="E8:F8"/>
    <mergeCell ref="E9:F9"/>
    <mergeCell ref="E10:F10"/>
    <mergeCell ref="E1:F1"/>
    <mergeCell ref="E2:F2"/>
    <mergeCell ref="E3:F3"/>
    <mergeCell ref="E4:F4"/>
    <mergeCell ref="E5:F5"/>
    <mergeCell ref="E6:F6"/>
  </mergeCells>
  <conditionalFormatting sqref="K2:K10">
    <cfRule type="cellIs" dxfId="3" priority="2" stopIfTrue="1" operator="lessThan">
      <formula>$V$4677</formula>
    </cfRule>
  </conditionalFormatting>
  <conditionalFormatting sqref="N2:N10">
    <cfRule type="cellIs" dxfId="2" priority="1" stopIfTrue="1" operator="lessThan">
      <formula>$V$4677</formula>
    </cfRule>
  </conditionalFormatting>
  <dataValidations disablePrompts="1" count="1">
    <dataValidation type="list" showInputMessage="1" showErrorMessage="1" error="Gauge Not Available" sqref="H2:H10">
      <formula1>AA2:AG2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</dc:creator>
  <cp:lastModifiedBy>Ma</cp:lastModifiedBy>
  <dcterms:created xsi:type="dcterms:W3CDTF">2013-11-14T14:59:17Z</dcterms:created>
  <dcterms:modified xsi:type="dcterms:W3CDTF">2013-11-14T15:05:20Z</dcterms:modified>
</cp:coreProperties>
</file>