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43" i="1" l="1"/>
  <c r="P43" i="1"/>
  <c r="P41" i="1"/>
  <c r="Q41" i="1"/>
  <c r="P40" i="1"/>
  <c r="Q40" i="1"/>
  <c r="Q39" i="1"/>
  <c r="P39" i="1"/>
  <c r="Q35" i="1"/>
  <c r="Q36" i="1"/>
  <c r="Q37" i="1"/>
  <c r="Q38" i="1"/>
  <c r="Q34" i="1"/>
  <c r="P35" i="1"/>
  <c r="P36" i="1"/>
  <c r="P37" i="1"/>
  <c r="P38" i="1"/>
  <c r="P34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7" i="1"/>
</calcChain>
</file>

<file path=xl/comments1.xml><?xml version="1.0" encoding="utf-8"?>
<comments xmlns="http://schemas.openxmlformats.org/spreadsheetml/2006/main">
  <authors>
    <author>Cynthia</author>
  </authors>
  <commentList>
    <comment ref="N6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30% clamps
10% special
35% all other</t>
        </r>
      </text>
    </comment>
  </commentList>
</comments>
</file>

<file path=xl/sharedStrings.xml><?xml version="1.0" encoding="utf-8"?>
<sst xmlns="http://schemas.openxmlformats.org/spreadsheetml/2006/main" count="204" uniqueCount="62">
  <si>
    <t>Qty</t>
  </si>
  <si>
    <t>DUCT</t>
  </si>
  <si>
    <t>Dealer</t>
  </si>
  <si>
    <t>PT #</t>
  </si>
  <si>
    <t>DIA</t>
  </si>
  <si>
    <t>Non-Std</t>
  </si>
  <si>
    <t>DESCRIPTION</t>
  </si>
  <si>
    <t>End/FL</t>
  </si>
  <si>
    <t>ADDITIONAL DESCRIPTION</t>
  </si>
  <si>
    <t>MAT</t>
  </si>
  <si>
    <t>GA</t>
  </si>
  <si>
    <t>RETURN?</t>
  </si>
  <si>
    <t>LIST EA.</t>
  </si>
  <si>
    <t>TOTAL</t>
  </si>
  <si>
    <t>Disc %</t>
  </si>
  <si>
    <t>Disc Ea</t>
  </si>
  <si>
    <t>Dsct Tot</t>
  </si>
  <si>
    <t>6"</t>
  </si>
  <si>
    <t xml:space="preserve"> </t>
  </si>
  <si>
    <t>5' Duct</t>
  </si>
  <si>
    <t>R</t>
  </si>
  <si>
    <t>Glv</t>
  </si>
  <si>
    <t>Y</t>
  </si>
  <si>
    <t>10"</t>
  </si>
  <si>
    <t>12"</t>
  </si>
  <si>
    <t>14"</t>
  </si>
  <si>
    <t>20"</t>
  </si>
  <si>
    <t>11" Adjustable Sleeve</t>
  </si>
  <si>
    <t>w/ Buna N O-Ring</t>
  </si>
  <si>
    <t xml:space="preserve">90 deg El-1xD Stitch Welded </t>
  </si>
  <si>
    <t>45 deg El-1xD Stitch Welded</t>
  </si>
  <si>
    <t>90 deg Gored/Segemented El- 1D</t>
  </si>
  <si>
    <t>Gore Locked Segment</t>
  </si>
  <si>
    <t>45 deg Gored/Segemented El- 1D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</si>
  <si>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</si>
  <si>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</si>
  <si>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</si>
  <si>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</si>
  <si>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14020.45</t>
  </si>
  <si>
    <t>45 deg Branch-Std</t>
  </si>
  <si>
    <t xml:space="preserve"> 20KB-14kb-14kb</t>
  </si>
  <si>
    <t>NR</t>
  </si>
  <si>
    <t>14014.45</t>
  </si>
  <si>
    <t xml:space="preserve"> 14KB-12kb-6kb</t>
  </si>
  <si>
    <t>14012.45</t>
  </si>
  <si>
    <t xml:space="preserve"> 12KB-10kb-6kb</t>
  </si>
  <si>
    <t>14010.45</t>
  </si>
  <si>
    <t xml:space="preserve"> 10KB-6kb-6kb</t>
  </si>
  <si>
    <t>Adapter</t>
  </si>
  <si>
    <t>A" to B"- Specify raw end</t>
  </si>
  <si>
    <t>Adapter-Angle Flange</t>
  </si>
  <si>
    <t>A" to B"-Spec Flnged End</t>
  </si>
  <si>
    <t>Rect to Round</t>
  </si>
  <si>
    <t>Duct to Housing</t>
  </si>
  <si>
    <t>Hoods</t>
  </si>
  <si>
    <t>Hood to louvers</t>
  </si>
  <si>
    <t>Louvers</t>
  </si>
  <si>
    <t>Penetrations</t>
  </si>
  <si>
    <t>Gripples</t>
  </si>
  <si>
    <t>Caulk</t>
  </si>
  <si>
    <t>(with 10%)</t>
  </si>
  <si>
    <t>(w/o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</si>
</sst>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sz val="13"/>
      <color indexed="8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  <xf numFmtId="164" fontId="0" fillId="0" borderId="0" xfId="0" applyNumberFormat="1" applyAlignment="1">
      <alignment shrinkToFit="1"/>
    </xf>
    <xf numFmtId="0" fontId="0" fillId="0" borderId="0" xfId="0" applyFill="1" applyAlignment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center" shrinkToFit="1"/>
    </xf>
    <xf numFmtId="0" fontId="8" fillId="0" borderId="8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11" xfId="0" applyFont="1" applyFill="1" applyBorder="1"/>
    <xf numFmtId="0" fontId="12" fillId="0" borderId="12" xfId="0" applyFont="1" applyBorder="1" applyAlignment="1">
      <alignment horizontal="center"/>
    </xf>
    <xf numFmtId="1" fontId="12" fillId="0" borderId="12" xfId="0" applyNumberFormat="1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center"/>
    </xf>
    <xf numFmtId="44" fontId="12" fillId="0" borderId="12" xfId="0" applyNumberFormat="1" applyFont="1" applyFill="1" applyBorder="1" applyAlignment="1"/>
    <xf numFmtId="44" fontId="13" fillId="0" borderId="12" xfId="0" applyNumberFormat="1" applyFont="1" applyBorder="1" applyAlignment="1"/>
    <xf numFmtId="9" fontId="9" fillId="2" borderId="17" xfId="1" applyFont="1" applyFill="1" applyBorder="1" applyAlignment="1">
      <alignment horizontal="right"/>
    </xf>
    <xf numFmtId="44" fontId="9" fillId="2" borderId="16" xfId="0" applyNumberFormat="1" applyFont="1" applyFill="1" applyBorder="1"/>
    <xf numFmtId="1" fontId="12" fillId="0" borderId="18" xfId="0" applyNumberFormat="1" applyFont="1" applyFill="1" applyBorder="1" applyAlignment="1">
      <alignment horizontal="center"/>
    </xf>
    <xf numFmtId="44" fontId="12" fillId="0" borderId="12" xfId="0" applyNumberFormat="1" applyFont="1" applyBorder="1" applyAlignment="1"/>
    <xf numFmtId="0" fontId="12" fillId="3" borderId="13" xfId="0" applyFont="1" applyFill="1" applyBorder="1" applyAlignment="1">
      <alignment horizontal="center"/>
    </xf>
    <xf numFmtId="2" fontId="12" fillId="0" borderId="12" xfId="0" applyNumberFormat="1" applyFont="1" applyBorder="1" applyAlignment="1">
      <alignment horizontal="left"/>
    </xf>
    <xf numFmtId="0" fontId="12" fillId="0" borderId="13" xfId="0" applyFont="1" applyBorder="1"/>
    <xf numFmtId="0" fontId="14" fillId="0" borderId="12" xfId="0" applyFont="1" applyFill="1" applyBorder="1"/>
    <xf numFmtId="0" fontId="12" fillId="3" borderId="13" xfId="0" applyFont="1" applyFill="1" applyBorder="1"/>
    <xf numFmtId="0" fontId="12" fillId="0" borderId="19" xfId="0" applyFont="1" applyFill="1" applyBorder="1" applyAlignment="1">
      <alignment horizontal="center"/>
    </xf>
    <xf numFmtId="44" fontId="0" fillId="0" borderId="0" xfId="0" applyNumberFormat="1"/>
    <xf numFmtId="44" fontId="9" fillId="2" borderId="20" xfId="0" applyNumberFormat="1" applyFont="1" applyFill="1" applyBorder="1"/>
    <xf numFmtId="0" fontId="12" fillId="0" borderId="2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Q44"/>
  <sheetViews>
    <sheetView tabSelected="1" topLeftCell="A4" workbookViewId="0">
      <selection activeCell="Q45" sqref="Q45"/>
    </sheetView>
  </sheetViews>
  <sheetFormatPr defaultRowHeight="15" x14ac:dyDescent="0.25"/>
  <cols>
    <col min="2" max="2" width="11" bestFit="1" customWidth="1"/>
    <col min="5" max="5" width="37.42578125" bestFit="1" customWidth="1"/>
    <col min="12" max="12" width="11.42578125" bestFit="1" customWidth="1"/>
    <col min="13" max="13" width="13.5703125" bestFit="1" customWidth="1"/>
    <col min="15" max="15" width="9.85546875" bestFit="1" customWidth="1"/>
    <col min="16" max="17" width="11.5703125" bestFit="1" customWidth="1"/>
  </cols>
  <sheetData>
    <row r="4" spans="1:17" ht="15.75" thickBot="1" x14ac:dyDescent="0.3">
      <c r="B4" s="3"/>
      <c r="C4" s="4"/>
      <c r="F4" s="5"/>
      <c r="G4" s="6"/>
      <c r="H4" s="6"/>
      <c r="I4" s="7"/>
      <c r="J4" s="7"/>
      <c r="K4" s="7"/>
      <c r="L4" s="8"/>
      <c r="M4" s="9"/>
    </row>
    <row r="5" spans="1:17" ht="27.75" thickTop="1" thickBot="1" x14ac:dyDescent="0.45">
      <c r="A5" s="1">
        <v>1</v>
      </c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 t="s">
        <v>2</v>
      </c>
      <c r="O5" s="12"/>
      <c r="P5" s="13"/>
    </row>
    <row r="6" spans="1:17" ht="33" thickTop="1" thickBot="1" x14ac:dyDescent="0.3">
      <c r="A6" s="2" t="s">
        <v>0</v>
      </c>
      <c r="B6" s="14" t="s">
        <v>3</v>
      </c>
      <c r="C6" s="14" t="s">
        <v>4</v>
      </c>
      <c r="D6" s="14" t="s">
        <v>5</v>
      </c>
      <c r="E6" s="14" t="s">
        <v>6</v>
      </c>
      <c r="F6" s="15" t="s">
        <v>7</v>
      </c>
      <c r="G6" s="16" t="s">
        <v>8</v>
      </c>
      <c r="H6" s="17"/>
      <c r="I6" s="14" t="s">
        <v>9</v>
      </c>
      <c r="J6" s="14" t="s">
        <v>10</v>
      </c>
      <c r="K6" s="15" t="s">
        <v>11</v>
      </c>
      <c r="L6" s="18" t="s">
        <v>12</v>
      </c>
      <c r="M6" s="19" t="s">
        <v>13</v>
      </c>
      <c r="N6" s="20" t="s">
        <v>14</v>
      </c>
      <c r="O6" s="21" t="s">
        <v>15</v>
      </c>
      <c r="P6" s="22" t="s">
        <v>16</v>
      </c>
    </row>
    <row r="7" spans="1:17" ht="16.5" x14ac:dyDescent="0.25">
      <c r="A7" s="23">
        <v>26</v>
      </c>
      <c r="B7" s="24">
        <v>10006</v>
      </c>
      <c r="C7" s="23" t="s">
        <v>17</v>
      </c>
      <c r="D7" s="25" t="s">
        <v>18</v>
      </c>
      <c r="E7" s="26" t="s">
        <v>19</v>
      </c>
      <c r="F7" s="23" t="s">
        <v>20</v>
      </c>
      <c r="G7" s="27"/>
      <c r="H7" s="28"/>
      <c r="I7" s="29" t="s">
        <v>21</v>
      </c>
      <c r="J7" s="30">
        <v>24</v>
      </c>
      <c r="K7" s="31" t="s">
        <v>22</v>
      </c>
      <c r="L7" s="32">
        <v>33</v>
      </c>
      <c r="M7" s="33">
        <v>858</v>
      </c>
      <c r="N7" s="34">
        <v>0.35</v>
      </c>
      <c r="O7" s="35">
        <v>21.45</v>
      </c>
      <c r="P7" s="35">
        <v>557.69999999999993</v>
      </c>
      <c r="Q7" s="44">
        <f>O7*A7/0.65</f>
        <v>857.99999999999989</v>
      </c>
    </row>
    <row r="8" spans="1:17" ht="16.5" x14ac:dyDescent="0.25">
      <c r="A8" s="23">
        <v>10</v>
      </c>
      <c r="B8" s="24">
        <v>10010</v>
      </c>
      <c r="C8" s="23" t="s">
        <v>23</v>
      </c>
      <c r="D8" s="25" t="s">
        <v>18</v>
      </c>
      <c r="E8" s="26" t="s">
        <v>19</v>
      </c>
      <c r="F8" s="23" t="s">
        <v>20</v>
      </c>
      <c r="G8" s="27"/>
      <c r="H8" s="28"/>
      <c r="I8" s="29" t="s">
        <v>21</v>
      </c>
      <c r="J8" s="30">
        <v>22</v>
      </c>
      <c r="K8" s="36" t="s">
        <v>22</v>
      </c>
      <c r="L8" s="32">
        <v>52.9</v>
      </c>
      <c r="M8" s="37">
        <v>529</v>
      </c>
      <c r="N8" s="34">
        <v>0.35</v>
      </c>
      <c r="O8" s="35">
        <v>34.39</v>
      </c>
      <c r="P8" s="35">
        <v>343.9</v>
      </c>
      <c r="Q8" s="44">
        <f t="shared" ref="Q8:Q38" si="0">O8*A8/0.65</f>
        <v>529.07692307692298</v>
      </c>
    </row>
    <row r="9" spans="1:17" ht="16.5" x14ac:dyDescent="0.25">
      <c r="A9" s="23">
        <v>10</v>
      </c>
      <c r="B9" s="24">
        <v>10012</v>
      </c>
      <c r="C9" s="23" t="s">
        <v>24</v>
      </c>
      <c r="D9" s="25" t="s">
        <v>18</v>
      </c>
      <c r="E9" s="26" t="s">
        <v>19</v>
      </c>
      <c r="F9" s="23" t="s">
        <v>20</v>
      </c>
      <c r="G9" s="27"/>
      <c r="H9" s="28"/>
      <c r="I9" s="29" t="s">
        <v>21</v>
      </c>
      <c r="J9" s="30">
        <v>22</v>
      </c>
      <c r="K9" s="36" t="s">
        <v>22</v>
      </c>
      <c r="L9" s="32">
        <v>63.1</v>
      </c>
      <c r="M9" s="37">
        <v>631</v>
      </c>
      <c r="N9" s="34">
        <v>0.35</v>
      </c>
      <c r="O9" s="35">
        <v>41.02</v>
      </c>
      <c r="P9" s="35">
        <v>410.20000000000005</v>
      </c>
      <c r="Q9" s="44">
        <f t="shared" si="0"/>
        <v>631.07692307692309</v>
      </c>
    </row>
    <row r="10" spans="1:17" ht="16.5" x14ac:dyDescent="0.25">
      <c r="A10" s="23">
        <v>10</v>
      </c>
      <c r="B10" s="24">
        <v>10014</v>
      </c>
      <c r="C10" s="23" t="s">
        <v>25</v>
      </c>
      <c r="D10" s="25" t="s">
        <v>18</v>
      </c>
      <c r="E10" s="26" t="s">
        <v>19</v>
      </c>
      <c r="F10" s="23" t="s">
        <v>20</v>
      </c>
      <c r="G10" s="27"/>
      <c r="H10" s="28"/>
      <c r="I10" s="29" t="s">
        <v>21</v>
      </c>
      <c r="J10" s="30">
        <v>20</v>
      </c>
      <c r="K10" s="36" t="s">
        <v>22</v>
      </c>
      <c r="L10" s="32">
        <v>81.599999999999994</v>
      </c>
      <c r="M10" s="37">
        <v>816</v>
      </c>
      <c r="N10" s="34">
        <v>0.35</v>
      </c>
      <c r="O10" s="35">
        <v>53.04</v>
      </c>
      <c r="P10" s="35">
        <v>530.4</v>
      </c>
      <c r="Q10" s="44">
        <f t="shared" si="0"/>
        <v>815.99999999999989</v>
      </c>
    </row>
    <row r="11" spans="1:17" ht="16.5" x14ac:dyDescent="0.25">
      <c r="A11" s="23">
        <v>18</v>
      </c>
      <c r="B11" s="24">
        <v>10020</v>
      </c>
      <c r="C11" s="23" t="s">
        <v>26</v>
      </c>
      <c r="D11" s="25" t="s">
        <v>18</v>
      </c>
      <c r="E11" s="26" t="s">
        <v>19</v>
      </c>
      <c r="F11" s="23" t="s">
        <v>20</v>
      </c>
      <c r="G11" s="27"/>
      <c r="H11" s="28"/>
      <c r="I11" s="29" t="s">
        <v>21</v>
      </c>
      <c r="J11" s="30">
        <v>20</v>
      </c>
      <c r="K11" s="36" t="s">
        <v>22</v>
      </c>
      <c r="L11" s="32">
        <v>140</v>
      </c>
      <c r="M11" s="37">
        <v>2520</v>
      </c>
      <c r="N11" s="34">
        <v>0.35</v>
      </c>
      <c r="O11" s="35">
        <v>91</v>
      </c>
      <c r="P11" s="35">
        <v>1638</v>
      </c>
      <c r="Q11" s="44">
        <f t="shared" si="0"/>
        <v>2520</v>
      </c>
    </row>
    <row r="12" spans="1:17" ht="16.5" x14ac:dyDescent="0.25">
      <c r="A12" s="23">
        <v>18</v>
      </c>
      <c r="B12" s="24">
        <v>11006</v>
      </c>
      <c r="C12" s="23" t="s">
        <v>17</v>
      </c>
      <c r="D12" s="25" t="s">
        <v>18</v>
      </c>
      <c r="E12" s="26" t="s">
        <v>27</v>
      </c>
      <c r="F12" s="23" t="s">
        <v>20</v>
      </c>
      <c r="G12" s="27" t="s">
        <v>28</v>
      </c>
      <c r="H12" s="28"/>
      <c r="I12" s="29"/>
      <c r="J12" s="38"/>
      <c r="K12" s="36" t="s">
        <v>22</v>
      </c>
      <c r="L12" s="32">
        <v>14.9</v>
      </c>
      <c r="M12" s="37">
        <v>268.2</v>
      </c>
      <c r="N12" s="34">
        <v>0.35</v>
      </c>
      <c r="O12" s="35">
        <v>9.69</v>
      </c>
      <c r="P12" s="35">
        <v>174.42</v>
      </c>
      <c r="Q12" s="44">
        <f t="shared" si="0"/>
        <v>268.3384615384615</v>
      </c>
    </row>
    <row r="13" spans="1:17" ht="16.5" x14ac:dyDescent="0.25">
      <c r="A13" s="23">
        <v>2</v>
      </c>
      <c r="B13" s="24">
        <v>11010</v>
      </c>
      <c r="C13" s="23" t="s">
        <v>23</v>
      </c>
      <c r="D13" s="25" t="s">
        <v>18</v>
      </c>
      <c r="E13" s="26" t="s">
        <v>27</v>
      </c>
      <c r="F13" s="23" t="s">
        <v>20</v>
      </c>
      <c r="G13" s="27" t="s">
        <v>28</v>
      </c>
      <c r="H13" s="28"/>
      <c r="I13" s="29"/>
      <c r="J13" s="38"/>
      <c r="K13" s="36" t="s">
        <v>22</v>
      </c>
      <c r="L13" s="32">
        <v>19.600000000000001</v>
      </c>
      <c r="M13" s="37">
        <v>39.200000000000003</v>
      </c>
      <c r="N13" s="34">
        <v>0.35</v>
      </c>
      <c r="O13" s="35">
        <v>12.74</v>
      </c>
      <c r="P13" s="35">
        <v>25.48</v>
      </c>
      <c r="Q13" s="44">
        <f t="shared" si="0"/>
        <v>39.200000000000003</v>
      </c>
    </row>
    <row r="14" spans="1:17" ht="16.5" x14ac:dyDescent="0.25">
      <c r="A14" s="23">
        <v>2</v>
      </c>
      <c r="B14" s="24">
        <v>11012</v>
      </c>
      <c r="C14" s="23" t="s">
        <v>24</v>
      </c>
      <c r="D14" s="25" t="s">
        <v>18</v>
      </c>
      <c r="E14" s="26" t="s">
        <v>27</v>
      </c>
      <c r="F14" s="23" t="s">
        <v>20</v>
      </c>
      <c r="G14" s="27" t="s">
        <v>28</v>
      </c>
      <c r="H14" s="28"/>
      <c r="I14" s="29"/>
      <c r="J14" s="38"/>
      <c r="K14" s="36" t="s">
        <v>22</v>
      </c>
      <c r="L14" s="32">
        <v>22.4</v>
      </c>
      <c r="M14" s="37">
        <v>44.8</v>
      </c>
      <c r="N14" s="34">
        <v>0.35</v>
      </c>
      <c r="O14" s="35">
        <v>14.56</v>
      </c>
      <c r="P14" s="35">
        <v>29.12</v>
      </c>
      <c r="Q14" s="44">
        <f t="shared" si="0"/>
        <v>44.8</v>
      </c>
    </row>
    <row r="15" spans="1:17" ht="16.5" x14ac:dyDescent="0.25">
      <c r="A15" s="23">
        <v>3</v>
      </c>
      <c r="B15" s="24">
        <v>11014</v>
      </c>
      <c r="C15" s="23" t="s">
        <v>25</v>
      </c>
      <c r="D15" s="25" t="s">
        <v>18</v>
      </c>
      <c r="E15" s="26" t="s">
        <v>27</v>
      </c>
      <c r="F15" s="23" t="s">
        <v>20</v>
      </c>
      <c r="G15" s="27" t="s">
        <v>28</v>
      </c>
      <c r="H15" s="28"/>
      <c r="I15" s="29"/>
      <c r="J15" s="38"/>
      <c r="K15" s="36" t="s">
        <v>22</v>
      </c>
      <c r="L15" s="32">
        <v>30.4</v>
      </c>
      <c r="M15" s="37">
        <v>91.199999999999989</v>
      </c>
      <c r="N15" s="34">
        <v>0.35</v>
      </c>
      <c r="O15" s="35">
        <v>19.760000000000002</v>
      </c>
      <c r="P15" s="35">
        <v>59.28</v>
      </c>
      <c r="Q15" s="44">
        <f t="shared" si="0"/>
        <v>91.2</v>
      </c>
    </row>
    <row r="16" spans="1:17" ht="16.5" x14ac:dyDescent="0.25">
      <c r="A16" s="23">
        <v>5</v>
      </c>
      <c r="B16" s="24">
        <v>11020</v>
      </c>
      <c r="C16" s="23" t="s">
        <v>26</v>
      </c>
      <c r="D16" s="25" t="s">
        <v>18</v>
      </c>
      <c r="E16" s="26" t="s">
        <v>27</v>
      </c>
      <c r="F16" s="23" t="s">
        <v>20</v>
      </c>
      <c r="G16" s="27" t="s">
        <v>28</v>
      </c>
      <c r="H16" s="28"/>
      <c r="I16" s="29"/>
      <c r="J16" s="38"/>
      <c r="K16" s="36" t="s">
        <v>22</v>
      </c>
      <c r="L16" s="32">
        <v>49.8</v>
      </c>
      <c r="M16" s="37">
        <v>249</v>
      </c>
      <c r="N16" s="34">
        <v>0.35</v>
      </c>
      <c r="O16" s="35">
        <v>32.369999999999997</v>
      </c>
      <c r="P16" s="35">
        <v>161.85</v>
      </c>
      <c r="Q16" s="44">
        <f t="shared" si="0"/>
        <v>248.99999999999997</v>
      </c>
    </row>
    <row r="17" spans="1:17" ht="16.5" x14ac:dyDescent="0.25">
      <c r="A17" s="23">
        <v>18</v>
      </c>
      <c r="B17" s="39">
        <v>12506.9</v>
      </c>
      <c r="C17" s="23" t="s">
        <v>17</v>
      </c>
      <c r="D17" s="25" t="s">
        <v>18</v>
      </c>
      <c r="E17" s="26" t="s">
        <v>29</v>
      </c>
      <c r="F17" s="23" t="s">
        <v>20</v>
      </c>
      <c r="G17" s="27"/>
      <c r="H17" s="28"/>
      <c r="I17" s="29" t="s">
        <v>21</v>
      </c>
      <c r="J17" s="40">
        <v>22</v>
      </c>
      <c r="K17" s="36" t="s">
        <v>22</v>
      </c>
      <c r="L17" s="32">
        <v>56.4</v>
      </c>
      <c r="M17" s="37">
        <v>1015.1999999999999</v>
      </c>
      <c r="N17" s="34">
        <v>0.35</v>
      </c>
      <c r="O17" s="35">
        <v>36.659999999999997</v>
      </c>
      <c r="P17" s="35">
        <v>659.87999999999988</v>
      </c>
      <c r="Q17" s="44">
        <f t="shared" si="0"/>
        <v>1015.1999999999998</v>
      </c>
    </row>
    <row r="18" spans="1:17" ht="16.5" x14ac:dyDescent="0.25">
      <c r="A18" s="23">
        <v>16</v>
      </c>
      <c r="B18" s="39">
        <v>12506.45</v>
      </c>
      <c r="C18" s="23" t="s">
        <v>17</v>
      </c>
      <c r="D18" s="25" t="s">
        <v>18</v>
      </c>
      <c r="E18" s="26" t="s">
        <v>30</v>
      </c>
      <c r="F18" s="23" t="s">
        <v>20</v>
      </c>
      <c r="G18" s="27"/>
      <c r="H18" s="28"/>
      <c r="I18" s="29" t="s">
        <v>21</v>
      </c>
      <c r="J18" s="40">
        <v>22</v>
      </c>
      <c r="K18" s="36" t="s">
        <v>22</v>
      </c>
      <c r="L18" s="32">
        <v>51.7</v>
      </c>
      <c r="M18" s="37">
        <v>827.2</v>
      </c>
      <c r="N18" s="34">
        <v>0.35</v>
      </c>
      <c r="O18" s="35">
        <v>33.61</v>
      </c>
      <c r="P18" s="35">
        <v>537.76</v>
      </c>
      <c r="Q18" s="44">
        <f t="shared" si="0"/>
        <v>827.32307692307688</v>
      </c>
    </row>
    <row r="19" spans="1:17" ht="16.5" x14ac:dyDescent="0.25">
      <c r="A19" s="23">
        <v>1</v>
      </c>
      <c r="B19" s="39">
        <v>12514.9</v>
      </c>
      <c r="C19" s="23" t="s">
        <v>25</v>
      </c>
      <c r="D19" s="25" t="s">
        <v>18</v>
      </c>
      <c r="E19" s="26" t="s">
        <v>31</v>
      </c>
      <c r="F19" s="23" t="s">
        <v>20</v>
      </c>
      <c r="G19" s="27" t="s">
        <v>32</v>
      </c>
      <c r="H19" s="28"/>
      <c r="I19" s="29" t="s">
        <v>21</v>
      </c>
      <c r="J19" s="40">
        <v>18</v>
      </c>
      <c r="K19" s="36" t="s">
        <v>22</v>
      </c>
      <c r="L19" s="32">
        <v>164.3</v>
      </c>
      <c r="M19" s="37">
        <v>164.3</v>
      </c>
      <c r="N19" s="34">
        <v>0.35</v>
      </c>
      <c r="O19" s="35">
        <v>106.8</v>
      </c>
      <c r="P19" s="35">
        <v>106.8</v>
      </c>
      <c r="Q19" s="44">
        <f t="shared" si="0"/>
        <v>164.30769230769229</v>
      </c>
    </row>
    <row r="20" spans="1:17" ht="16.5" x14ac:dyDescent="0.25">
      <c r="A20" s="23">
        <v>3</v>
      </c>
      <c r="B20" s="39">
        <v>12520.9</v>
      </c>
      <c r="C20" s="23" t="s">
        <v>26</v>
      </c>
      <c r="D20" s="25" t="s">
        <v>18</v>
      </c>
      <c r="E20" s="26" t="s">
        <v>31</v>
      </c>
      <c r="F20" s="23" t="s">
        <v>20</v>
      </c>
      <c r="G20" s="27" t="s">
        <v>32</v>
      </c>
      <c r="H20" s="28"/>
      <c r="I20" s="29" t="s">
        <v>21</v>
      </c>
      <c r="J20" s="40">
        <v>18</v>
      </c>
      <c r="K20" s="36" t="s">
        <v>22</v>
      </c>
      <c r="L20" s="32">
        <v>276.5</v>
      </c>
      <c r="M20" s="37">
        <v>829.5</v>
      </c>
      <c r="N20" s="34">
        <v>0.35</v>
      </c>
      <c r="O20" s="35">
        <v>179.73</v>
      </c>
      <c r="P20" s="35">
        <v>539.18999999999994</v>
      </c>
      <c r="Q20" s="44">
        <f t="shared" si="0"/>
        <v>829.52307692307681</v>
      </c>
    </row>
    <row r="21" spans="1:17" ht="16.5" x14ac:dyDescent="0.25">
      <c r="A21" s="23">
        <v>1</v>
      </c>
      <c r="B21" s="39">
        <v>12514.45</v>
      </c>
      <c r="C21" s="23" t="s">
        <v>25</v>
      </c>
      <c r="D21" s="25" t="s">
        <v>18</v>
      </c>
      <c r="E21" s="26" t="s">
        <v>33</v>
      </c>
      <c r="F21" s="23" t="s">
        <v>20</v>
      </c>
      <c r="G21" s="27" t="s">
        <v>32</v>
      </c>
      <c r="H21" s="28"/>
      <c r="I21" s="29" t="s">
        <v>21</v>
      </c>
      <c r="J21" s="40">
        <v>18</v>
      </c>
      <c r="K21" s="36" t="s">
        <v>22</v>
      </c>
      <c r="L21" s="32">
        <v>107.4</v>
      </c>
      <c r="M21" s="37">
        <v>107.4</v>
      </c>
      <c r="N21" s="34">
        <v>0.35</v>
      </c>
      <c r="O21" s="35">
        <v>69.81</v>
      </c>
      <c r="P21" s="35">
        <v>69.81</v>
      </c>
      <c r="Q21" s="44">
        <f t="shared" si="0"/>
        <v>107.4</v>
      </c>
    </row>
    <row r="22" spans="1:17" ht="16.5" x14ac:dyDescent="0.25">
      <c r="A22" s="23">
        <v>86</v>
      </c>
      <c r="B22" s="25">
        <v>13006</v>
      </c>
      <c r="C22" s="23" t="s">
        <v>17</v>
      </c>
      <c r="D22" s="25" t="s">
        <v>18</v>
      </c>
      <c r="E22" s="41" t="s">
        <v>34</v>
      </c>
      <c r="F22" s="23"/>
      <c r="G22" s="27" t="s">
        <v>35</v>
      </c>
      <c r="H22" s="28"/>
      <c r="I22" s="29" t="s">
        <v>36</v>
      </c>
      <c r="J22" s="42" t="s">
        <v>37</v>
      </c>
      <c r="K22" s="31" t="s">
        <v>22</v>
      </c>
      <c r="L22" s="32">
        <v>9.1999999999999993</v>
      </c>
      <c r="M22" s="33">
        <v>791.19999999999993</v>
      </c>
      <c r="N22" s="34">
        <v>0.3</v>
      </c>
      <c r="O22" s="35">
        <v>6.44</v>
      </c>
      <c r="P22" s="35">
        <v>553.84</v>
      </c>
      <c r="Q22" s="44">
        <f t="shared" si="0"/>
        <v>852.06153846153848</v>
      </c>
    </row>
    <row r="23" spans="1:17" ht="16.5" x14ac:dyDescent="0.25">
      <c r="A23" s="23">
        <v>14</v>
      </c>
      <c r="B23" s="25">
        <v>13010</v>
      </c>
      <c r="C23" s="23" t="s">
        <v>23</v>
      </c>
      <c r="D23" s="25" t="s">
        <v>18</v>
      </c>
      <c r="E23" s="41" t="s">
        <v>34</v>
      </c>
      <c r="F23" s="23"/>
      <c r="G23" s="27" t="s">
        <v>35</v>
      </c>
      <c r="H23" s="28"/>
      <c r="I23" s="29" t="s">
        <v>36</v>
      </c>
      <c r="J23" s="42" t="s">
        <v>37</v>
      </c>
      <c r="K23" s="36" t="s">
        <v>22</v>
      </c>
      <c r="L23" s="32">
        <v>11.1</v>
      </c>
      <c r="M23" s="37">
        <v>155.4</v>
      </c>
      <c r="N23" s="34">
        <v>0.3</v>
      </c>
      <c r="O23" s="35">
        <v>7.77</v>
      </c>
      <c r="P23" s="35">
        <v>108.78</v>
      </c>
      <c r="Q23" s="44">
        <f t="shared" si="0"/>
        <v>167.35384615384615</v>
      </c>
    </row>
    <row r="24" spans="1:17" ht="16.5" x14ac:dyDescent="0.25">
      <c r="A24" s="23">
        <v>14</v>
      </c>
      <c r="B24" s="25">
        <v>13012</v>
      </c>
      <c r="C24" s="23" t="s">
        <v>24</v>
      </c>
      <c r="D24" s="25" t="s">
        <v>18</v>
      </c>
      <c r="E24" s="41" t="s">
        <v>34</v>
      </c>
      <c r="F24" s="23"/>
      <c r="G24" s="27" t="s">
        <v>35</v>
      </c>
      <c r="H24" s="28"/>
      <c r="I24" s="29" t="s">
        <v>36</v>
      </c>
      <c r="J24" s="42" t="s">
        <v>37</v>
      </c>
      <c r="K24" s="36" t="s">
        <v>22</v>
      </c>
      <c r="L24" s="32">
        <v>12.2</v>
      </c>
      <c r="M24" s="37">
        <v>170.79999999999998</v>
      </c>
      <c r="N24" s="34">
        <v>0.3</v>
      </c>
      <c r="O24" s="35">
        <v>8.5399999999999991</v>
      </c>
      <c r="P24" s="35">
        <v>119.55999999999999</v>
      </c>
      <c r="Q24" s="44">
        <f t="shared" si="0"/>
        <v>183.93846153846152</v>
      </c>
    </row>
    <row r="25" spans="1:17" ht="16.5" x14ac:dyDescent="0.25">
      <c r="A25" s="23">
        <v>17</v>
      </c>
      <c r="B25" s="25">
        <v>13014</v>
      </c>
      <c r="C25" s="23" t="s">
        <v>25</v>
      </c>
      <c r="D25" s="25" t="s">
        <v>18</v>
      </c>
      <c r="E25" s="41" t="s">
        <v>34</v>
      </c>
      <c r="F25" s="23"/>
      <c r="G25" s="27" t="s">
        <v>35</v>
      </c>
      <c r="H25" s="28"/>
      <c r="I25" s="29" t="s">
        <v>36</v>
      </c>
      <c r="J25" s="42" t="s">
        <v>37</v>
      </c>
      <c r="K25" s="36" t="s">
        <v>22</v>
      </c>
      <c r="L25" s="32">
        <v>13.4</v>
      </c>
      <c r="M25" s="37">
        <v>227.8</v>
      </c>
      <c r="N25" s="34">
        <v>0.3</v>
      </c>
      <c r="O25" s="35">
        <v>9.3800000000000008</v>
      </c>
      <c r="P25" s="35">
        <v>159.46</v>
      </c>
      <c r="Q25" s="44">
        <f t="shared" si="0"/>
        <v>245.32307692307694</v>
      </c>
    </row>
    <row r="26" spans="1:17" ht="16.5" x14ac:dyDescent="0.25">
      <c r="A26" s="23">
        <v>30</v>
      </c>
      <c r="B26" s="25">
        <v>13020</v>
      </c>
      <c r="C26" s="23" t="s">
        <v>26</v>
      </c>
      <c r="D26" s="25" t="s">
        <v>18</v>
      </c>
      <c r="E26" s="41" t="s">
        <v>34</v>
      </c>
      <c r="F26" s="23"/>
      <c r="G26" s="27" t="s">
        <v>35</v>
      </c>
      <c r="H26" s="28"/>
      <c r="I26" s="29" t="s">
        <v>36</v>
      </c>
      <c r="J26" s="42" t="s">
        <v>37</v>
      </c>
      <c r="K26" s="36" t="s">
        <v>22</v>
      </c>
      <c r="L26" s="32">
        <v>15.8</v>
      </c>
      <c r="M26" s="37">
        <v>474</v>
      </c>
      <c r="N26" s="34">
        <v>0.3</v>
      </c>
      <c r="O26" s="35">
        <v>11.06</v>
      </c>
      <c r="P26" s="35">
        <v>331.8</v>
      </c>
      <c r="Q26" s="44">
        <f t="shared" si="0"/>
        <v>510.46153846153845</v>
      </c>
    </row>
    <row r="27" spans="1:17" ht="16.5" x14ac:dyDescent="0.25">
      <c r="A27" s="23">
        <v>1</v>
      </c>
      <c r="B27" s="39" t="s">
        <v>38</v>
      </c>
      <c r="C27" s="23" t="s">
        <v>26</v>
      </c>
      <c r="D27" s="25"/>
      <c r="E27" s="26" t="s">
        <v>39</v>
      </c>
      <c r="F27" s="23" t="s">
        <v>20</v>
      </c>
      <c r="G27" s="27" t="s">
        <v>40</v>
      </c>
      <c r="H27" s="28"/>
      <c r="I27" s="29" t="s">
        <v>21</v>
      </c>
      <c r="J27" s="40">
        <v>18</v>
      </c>
      <c r="K27" s="43" t="s">
        <v>41</v>
      </c>
      <c r="L27" s="32">
        <v>246.9</v>
      </c>
      <c r="M27" s="37">
        <v>246.9</v>
      </c>
      <c r="N27" s="34">
        <v>0.35</v>
      </c>
      <c r="O27" s="35">
        <v>160.49</v>
      </c>
      <c r="P27" s="35">
        <v>160.49</v>
      </c>
      <c r="Q27" s="44">
        <f t="shared" si="0"/>
        <v>246.90769230769232</v>
      </c>
    </row>
    <row r="28" spans="1:17" ht="16.5" x14ac:dyDescent="0.25">
      <c r="A28" s="23">
        <v>2</v>
      </c>
      <c r="B28" s="39" t="s">
        <v>42</v>
      </c>
      <c r="C28" s="23" t="s">
        <v>25</v>
      </c>
      <c r="D28" s="25"/>
      <c r="E28" s="26" t="s">
        <v>39</v>
      </c>
      <c r="F28" s="23" t="s">
        <v>20</v>
      </c>
      <c r="G28" s="27" t="s">
        <v>43</v>
      </c>
      <c r="H28" s="28"/>
      <c r="I28" s="29" t="s">
        <v>21</v>
      </c>
      <c r="J28" s="40">
        <v>18</v>
      </c>
      <c r="K28" s="43" t="s">
        <v>41</v>
      </c>
      <c r="L28" s="32">
        <v>163.9</v>
      </c>
      <c r="M28" s="37">
        <v>327.8</v>
      </c>
      <c r="N28" s="34">
        <v>0.35</v>
      </c>
      <c r="O28" s="35">
        <v>106.54</v>
      </c>
      <c r="P28" s="35">
        <v>213.08</v>
      </c>
      <c r="Q28" s="44">
        <f t="shared" si="0"/>
        <v>327.81538461538463</v>
      </c>
    </row>
    <row r="29" spans="1:17" ht="16.5" x14ac:dyDescent="0.25">
      <c r="A29" s="23">
        <v>2</v>
      </c>
      <c r="B29" s="39" t="s">
        <v>44</v>
      </c>
      <c r="C29" s="23" t="s">
        <v>24</v>
      </c>
      <c r="D29" s="25"/>
      <c r="E29" s="26" t="s">
        <v>39</v>
      </c>
      <c r="F29" s="23" t="s">
        <v>20</v>
      </c>
      <c r="G29" s="27" t="s">
        <v>45</v>
      </c>
      <c r="H29" s="28"/>
      <c r="I29" s="29" t="s">
        <v>21</v>
      </c>
      <c r="J29" s="40">
        <v>18</v>
      </c>
      <c r="K29" s="43" t="s">
        <v>41</v>
      </c>
      <c r="L29" s="32">
        <v>139.4</v>
      </c>
      <c r="M29" s="37">
        <v>278.8</v>
      </c>
      <c r="N29" s="34">
        <v>0.35</v>
      </c>
      <c r="O29" s="35">
        <v>90.61</v>
      </c>
      <c r="P29" s="35">
        <v>181.22</v>
      </c>
      <c r="Q29" s="44">
        <f t="shared" si="0"/>
        <v>278.8</v>
      </c>
    </row>
    <row r="30" spans="1:17" ht="16.5" x14ac:dyDescent="0.25">
      <c r="A30" s="23">
        <v>2</v>
      </c>
      <c r="B30" s="39" t="s">
        <v>46</v>
      </c>
      <c r="C30" s="23" t="s">
        <v>23</v>
      </c>
      <c r="D30" s="25"/>
      <c r="E30" s="26" t="s">
        <v>39</v>
      </c>
      <c r="F30" s="23" t="s">
        <v>20</v>
      </c>
      <c r="G30" s="27" t="s">
        <v>47</v>
      </c>
      <c r="H30" s="28"/>
      <c r="I30" s="29" t="s">
        <v>21</v>
      </c>
      <c r="J30" s="40">
        <v>18</v>
      </c>
      <c r="K30" s="43" t="s">
        <v>41</v>
      </c>
      <c r="L30" s="32">
        <v>125.6</v>
      </c>
      <c r="M30" s="37">
        <v>251.2</v>
      </c>
      <c r="N30" s="34">
        <v>0.35</v>
      </c>
      <c r="O30" s="35">
        <v>81.64</v>
      </c>
      <c r="P30" s="35">
        <v>163.28</v>
      </c>
      <c r="Q30" s="44">
        <f t="shared" si="0"/>
        <v>251.2</v>
      </c>
    </row>
    <row r="31" spans="1:17" ht="16.5" x14ac:dyDescent="0.25">
      <c r="A31" s="23">
        <v>2</v>
      </c>
      <c r="B31" s="24">
        <v>15020</v>
      </c>
      <c r="C31" s="23" t="s">
        <v>26</v>
      </c>
      <c r="D31" s="25" t="s">
        <v>18</v>
      </c>
      <c r="E31" s="26" t="s">
        <v>48</v>
      </c>
      <c r="F31" s="23" t="s">
        <v>20</v>
      </c>
      <c r="G31" s="27" t="s">
        <v>49</v>
      </c>
      <c r="H31" s="28"/>
      <c r="I31" s="29" t="s">
        <v>21</v>
      </c>
      <c r="J31" s="40">
        <v>20</v>
      </c>
      <c r="K31" s="43" t="s">
        <v>41</v>
      </c>
      <c r="L31" s="32">
        <v>41.3</v>
      </c>
      <c r="M31" s="37">
        <v>82.6</v>
      </c>
      <c r="N31" s="34">
        <v>0.35</v>
      </c>
      <c r="O31" s="35">
        <v>26.85</v>
      </c>
      <c r="P31" s="35">
        <v>53.7</v>
      </c>
      <c r="Q31" s="44">
        <f t="shared" si="0"/>
        <v>82.615384615384613</v>
      </c>
    </row>
    <row r="32" spans="1:17" ht="16.5" x14ac:dyDescent="0.25">
      <c r="A32" s="23">
        <v>8</v>
      </c>
      <c r="B32" s="24">
        <v>15106</v>
      </c>
      <c r="C32" s="23" t="s">
        <v>17</v>
      </c>
      <c r="D32" s="25" t="s">
        <v>18</v>
      </c>
      <c r="E32" s="26" t="s">
        <v>50</v>
      </c>
      <c r="F32" s="23" t="s">
        <v>20</v>
      </c>
      <c r="G32" s="27" t="s">
        <v>51</v>
      </c>
      <c r="H32" s="28"/>
      <c r="I32" s="29" t="s">
        <v>21</v>
      </c>
      <c r="J32" s="40">
        <v>24</v>
      </c>
      <c r="K32" s="43" t="s">
        <v>41</v>
      </c>
      <c r="L32" s="32">
        <v>38.9</v>
      </c>
      <c r="M32" s="37">
        <v>311.2</v>
      </c>
      <c r="N32" s="34">
        <v>0.35</v>
      </c>
      <c r="O32" s="35">
        <v>25.29</v>
      </c>
      <c r="P32" s="35">
        <v>202.32</v>
      </c>
      <c r="Q32" s="44">
        <f t="shared" si="0"/>
        <v>311.26153846153846</v>
      </c>
    </row>
    <row r="33" spans="1:17" ht="16.5" x14ac:dyDescent="0.25">
      <c r="A33" s="23">
        <v>1</v>
      </c>
      <c r="B33" s="24">
        <v>15120</v>
      </c>
      <c r="C33" s="23" t="s">
        <v>26</v>
      </c>
      <c r="D33" s="25" t="s">
        <v>18</v>
      </c>
      <c r="E33" s="26" t="s">
        <v>50</v>
      </c>
      <c r="F33" s="23" t="s">
        <v>20</v>
      </c>
      <c r="G33" s="27" t="s">
        <v>51</v>
      </c>
      <c r="H33" s="28"/>
      <c r="I33" s="29" t="s">
        <v>21</v>
      </c>
      <c r="J33" s="40">
        <v>20</v>
      </c>
      <c r="K33" s="43" t="s">
        <v>41</v>
      </c>
      <c r="L33" s="32">
        <v>73.3</v>
      </c>
      <c r="M33" s="37">
        <v>73.3</v>
      </c>
      <c r="N33" s="34">
        <v>0.35</v>
      </c>
      <c r="O33" s="35">
        <v>47.65</v>
      </c>
      <c r="P33" s="35">
        <v>47.65</v>
      </c>
      <c r="Q33" s="44">
        <f t="shared" si="0"/>
        <v>73.307692307692307</v>
      </c>
    </row>
    <row r="34" spans="1:17" ht="16.5" x14ac:dyDescent="0.25">
      <c r="A34" s="48">
        <v>1</v>
      </c>
      <c r="E34" s="46" t="s">
        <v>52</v>
      </c>
      <c r="O34" s="45">
        <v>300</v>
      </c>
      <c r="P34" s="35">
        <f>O34*A34</f>
        <v>300</v>
      </c>
      <c r="Q34" s="44">
        <f>O34*A34/0.5</f>
        <v>600</v>
      </c>
    </row>
    <row r="35" spans="1:17" ht="16.5" x14ac:dyDescent="0.25">
      <c r="A35" s="47">
        <v>1</v>
      </c>
      <c r="E35" s="46" t="s">
        <v>53</v>
      </c>
      <c r="O35" s="45">
        <v>450</v>
      </c>
      <c r="P35" s="35">
        <f t="shared" ref="P35:P41" si="1">O35*A35</f>
        <v>450</v>
      </c>
      <c r="Q35" s="44">
        <f t="shared" ref="Q35:Q41" si="2">O35*A35/0.5</f>
        <v>900</v>
      </c>
    </row>
    <row r="36" spans="1:17" ht="16.5" x14ac:dyDescent="0.25">
      <c r="A36" s="47">
        <v>1</v>
      </c>
      <c r="E36" s="46" t="s">
        <v>54</v>
      </c>
      <c r="O36" s="45">
        <v>250</v>
      </c>
      <c r="P36" s="35">
        <f t="shared" si="1"/>
        <v>250</v>
      </c>
      <c r="Q36" s="44">
        <f t="shared" si="2"/>
        <v>500</v>
      </c>
    </row>
    <row r="37" spans="1:17" ht="16.5" x14ac:dyDescent="0.25">
      <c r="A37" s="5">
        <v>1</v>
      </c>
      <c r="E37" s="46" t="s">
        <v>55</v>
      </c>
      <c r="O37" s="45">
        <v>285</v>
      </c>
      <c r="P37" s="35">
        <f t="shared" si="1"/>
        <v>285</v>
      </c>
      <c r="Q37" s="44">
        <f t="shared" si="2"/>
        <v>570</v>
      </c>
    </row>
    <row r="38" spans="1:17" ht="16.5" x14ac:dyDescent="0.25">
      <c r="A38" s="5">
        <v>2</v>
      </c>
      <c r="E38" s="46" t="s">
        <v>56</v>
      </c>
      <c r="O38" s="45">
        <v>400</v>
      </c>
      <c r="P38" s="35">
        <f t="shared" si="1"/>
        <v>800</v>
      </c>
      <c r="Q38" s="44">
        <f t="shared" si="2"/>
        <v>1600</v>
      </c>
    </row>
    <row r="39" spans="1:17" ht="16.5" x14ac:dyDescent="0.25">
      <c r="A39" s="47">
        <v>2</v>
      </c>
      <c r="E39" s="46" t="s">
        <v>57</v>
      </c>
      <c r="O39" s="45">
        <v>500</v>
      </c>
      <c r="P39" s="35">
        <f t="shared" si="1"/>
        <v>1000</v>
      </c>
      <c r="Q39" s="44">
        <f t="shared" si="2"/>
        <v>2000</v>
      </c>
    </row>
    <row r="40" spans="1:17" ht="16.5" x14ac:dyDescent="0.25">
      <c r="A40" s="47">
        <v>4</v>
      </c>
      <c r="E40" s="46" t="s">
        <v>58</v>
      </c>
      <c r="O40" s="45">
        <v>85</v>
      </c>
      <c r="P40" s="45">
        <f t="shared" si="1"/>
        <v>340</v>
      </c>
      <c r="Q40" s="44">
        <f t="shared" si="2"/>
        <v>680</v>
      </c>
    </row>
    <row r="41" spans="1:17" ht="16.5" x14ac:dyDescent="0.25">
      <c r="A41" s="47">
        <v>12</v>
      </c>
      <c r="E41" s="46" t="s">
        <v>59</v>
      </c>
      <c r="O41" s="45">
        <v>6</v>
      </c>
      <c r="P41" s="45">
        <f t="shared" si="1"/>
        <v>72</v>
      </c>
      <c r="Q41" s="44">
        <f t="shared" si="2"/>
        <v>144</v>
      </c>
    </row>
    <row r="43" spans="1:17" x14ac:dyDescent="0.25">
      <c r="P43" s="44">
        <f>SUM(P7:P33)*1.1/0.65+SUM(Q34:Q41)</f>
        <v>20767.641538461539</v>
      </c>
      <c r="Q43" s="44">
        <f>SUM(Q7:Q41)</f>
        <v>19515.492307692308</v>
      </c>
    </row>
    <row r="44" spans="1:17" x14ac:dyDescent="0.25">
      <c r="P44" t="s">
        <v>60</v>
      </c>
      <c r="Q44" t="s">
        <v>61</v>
      </c>
    </row>
  </sheetData>
  <mergeCells count="30">
    <mergeCell ref="G33:H33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B5:M5"/>
    <mergeCell ref="N5:P5"/>
    <mergeCell ref="G6:H6"/>
    <mergeCell ref="G7:H7"/>
    <mergeCell ref="G8:H8"/>
  </mergeCells>
  <conditionalFormatting sqref="N7:N33">
    <cfRule type="cellIs" dxfId="0" priority="1" stopIfTrue="1" operator="lessThan">
      <formula>"$Y$3904"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dcterms:created xsi:type="dcterms:W3CDTF">2013-01-29T18:12:56Z</dcterms:created>
  <dcterms:modified xsi:type="dcterms:W3CDTF">2013-01-29T18:22:40Z</dcterms:modified>
</cp:coreProperties>
</file>