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725" yWindow="615" windowWidth="16515" windowHeight="11325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8" i="2" l="1"/>
  <c r="B40" i="2" l="1"/>
  <c r="B32" i="2" l="1"/>
  <c r="B34" i="2" s="1"/>
  <c r="E23" i="2"/>
  <c r="E22" i="2"/>
  <c r="E19" i="2"/>
  <c r="E17" i="2"/>
  <c r="E20" i="2" s="1"/>
  <c r="E9" i="2"/>
  <c r="E15" i="2" s="1"/>
  <c r="E24" i="2" l="1"/>
  <c r="D42" i="2" s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<sst xmlns="http://schemas.openxmlformats.org/spreadsheetml/2006/main" count="96" uniqueCount="69">
  <si>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</si>
  <si>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</si>
  <si>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</si>
  <si>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</si>
  <si>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</si>
  <si>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</si>
  <si>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</si>
  <si>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</si>
  <si>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</si>
  <si>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</si>
  <si>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</si>
  <si>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</si>
  <si>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</si>
  <si>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</si>
  <si>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</si>
  <si>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</si>
  <si>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</si>
  <si>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</si>
  <si>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</si>
  <si>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</si>
  <si>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</si>
  <si>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</si>
  <si>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</si>
  <si>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</si>
  <si>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</si>
  <si>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</si>
  <si>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</si>
  <si>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</si>
  <si>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</si>
  <si>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</si>
  <si>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</si>
  <si>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</si>
  <si>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</si>
  <si>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</si>
  <si>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</si>
  <si>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</si>
  <si>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</si>
  <si>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</si>
  <si>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</si>
  <si>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</si>
  <si>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</si>
  <si>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</si>
  <si>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</si>
  <si>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</si>
  <si>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</si>
  <si>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</si>
  <si>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</si>
  <si>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</si>
  <si>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</si>
  <si>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</si>
  <si>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</si>
  <si>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</si>
  <si>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</si>
  <si>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</si>
  <si>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</si>
  <si>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</si>
  <si>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</si>
  <si>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</si>
  <si>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</si>
  <si>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Paramont Die</t>
  </si>
  <si>
    <t>Mike Connors</t>
  </si>
  <si>
    <t>012214-01</t>
  </si>
  <si>
    <t>AMist20</t>
  </si>
  <si>
    <t>Duct</t>
  </si>
  <si>
    <t>6" Arms</t>
  </si>
  <si>
    <t>Plenums</t>
  </si>
  <si>
    <t>Arm stands</t>
  </si>
  <si>
    <t>Amist Stand</t>
  </si>
  <si>
    <t>MDT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</si>
</sst>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8" xfId="0" applyBorder="1"/>
    <xf numFmtId="0" fontId="0" fillId="0" borderId="29" xfId="0" applyBorder="1"/>
    <xf numFmtId="9" fontId="0" fillId="0" borderId="29" xfId="0" applyNumberFormat="1" applyBorder="1"/>
    <xf numFmtId="0" fontId="0" fillId="0" borderId="30" xfId="0" applyBorder="1"/>
    <xf numFmtId="14" fontId="0" fillId="0" borderId="27" xfId="0" applyNumberFormat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44" fontId="0" fillId="0" borderId="29" xfId="1" applyFont="1" applyBorder="1"/>
    <xf numFmtId="44" fontId="0" fillId="0" borderId="30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28" xfId="0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6" xfId="0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39" xfId="0" applyBorder="1"/>
    <xf numFmtId="44" fontId="0" fillId="0" borderId="10" xfId="1" applyFont="1" applyBorder="1"/>
    <xf numFmtId="9" fontId="0" fillId="0" borderId="10" xfId="0" applyNumberFormat="1" applyBorder="1"/>
    <xf numFmtId="44" fontId="0" fillId="0" borderId="40" xfId="1" applyFont="1" applyBorder="1"/>
    <xf numFmtId="14" fontId="0" fillId="0" borderId="0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7"/>
      <c r="C5" s="76"/>
      <c r="D5" s="7"/>
      <c r="E5" s="76"/>
      <c r="J5" s="11"/>
      <c r="K5" s="12"/>
      <c r="L5" s="12"/>
      <c r="M5" s="13"/>
      <c r="O5" s="72"/>
      <c r="P5" s="73"/>
    </row>
    <row r="6" spans="1:16" x14ac:dyDescent="0.25">
      <c r="C6" s="78"/>
      <c r="D6" s="79"/>
      <c r="E6" s="76"/>
      <c r="J6" s="11"/>
      <c r="K6" s="12"/>
      <c r="L6" s="12"/>
      <c r="M6" s="13"/>
      <c r="O6" s="74"/>
      <c r="P6" s="75"/>
    </row>
    <row r="7" spans="1:16" x14ac:dyDescent="0.25">
      <c r="C7" s="76"/>
      <c r="D7" s="7"/>
      <c r="E7" s="76"/>
      <c r="J7" s="11"/>
      <c r="K7" s="12"/>
      <c r="L7" s="12"/>
      <c r="M7" s="13"/>
      <c r="O7" s="74"/>
      <c r="P7" s="75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6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6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Normal="100" workbookViewId="0">
      <selection activeCell="D42" sqref="D42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59</v>
      </c>
      <c r="C3" s="1"/>
      <c r="D3" s="5" t="s">
        <v>42</v>
      </c>
      <c r="E3" t="s">
        <v>60</v>
      </c>
    </row>
    <row r="4" spans="1:7" x14ac:dyDescent="0.25">
      <c r="A4" s="1"/>
      <c r="B4" s="1"/>
      <c r="C4" s="1"/>
      <c r="D4" s="5" t="s">
        <v>41</v>
      </c>
      <c r="E4" s="45">
        <v>41660</v>
      </c>
    </row>
    <row r="5" spans="1:7" ht="16.5" thickBot="1" x14ac:dyDescent="0.3">
      <c r="A5" s="1"/>
      <c r="B5" s="1"/>
      <c r="C5" s="1"/>
      <c r="D5" s="5" t="s">
        <v>25</v>
      </c>
      <c r="E5" t="s">
        <v>61</v>
      </c>
      <c r="F5" s="70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1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62</v>
      </c>
      <c r="C9" s="47"/>
      <c r="D9" s="48">
        <v>0</v>
      </c>
      <c r="E9" s="49">
        <f>D9*C9</f>
        <v>0</v>
      </c>
      <c r="F9" s="50">
        <v>41661</v>
      </c>
      <c r="G9" s="28" t="s">
        <v>68</v>
      </c>
    </row>
    <row r="10" spans="1:7" x14ac:dyDescent="0.25">
      <c r="B10" s="51" t="s">
        <v>64</v>
      </c>
      <c r="C10" s="44"/>
      <c r="D10" s="44"/>
      <c r="E10" s="52"/>
    </row>
    <row r="11" spans="1:7" x14ac:dyDescent="0.25">
      <c r="B11" s="51"/>
      <c r="C11" s="44"/>
      <c r="D11" s="44"/>
      <c r="E11" s="52"/>
    </row>
    <row r="12" spans="1:7" x14ac:dyDescent="0.25">
      <c r="B12" s="51"/>
      <c r="C12" s="44"/>
      <c r="D12" s="44"/>
      <c r="E12" s="52"/>
    </row>
    <row r="13" spans="1:7" x14ac:dyDescent="0.25">
      <c r="B13" s="51"/>
      <c r="C13" s="44"/>
      <c r="D13" s="44"/>
      <c r="E13" s="52"/>
    </row>
    <row r="14" spans="1:7" ht="15.75" thickBot="1" x14ac:dyDescent="0.3">
      <c r="B14" s="53"/>
      <c r="C14" s="54"/>
      <c r="D14" s="54"/>
      <c r="E14" s="55"/>
    </row>
    <row r="15" spans="1:7" ht="15.75" thickBot="1" x14ac:dyDescent="0.3">
      <c r="B15" s="27"/>
      <c r="C15" s="27"/>
      <c r="D15" s="68" t="s">
        <v>54</v>
      </c>
      <c r="E15" s="67">
        <f>SUM(E9:E14)</f>
        <v>0</v>
      </c>
      <c r="F15" s="69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63</v>
      </c>
      <c r="C17" s="56">
        <v>1037.06</v>
      </c>
      <c r="D17" s="48">
        <v>0.35</v>
      </c>
      <c r="E17" s="57">
        <f>(1.1*C17)/(1-D17)</f>
        <v>1755.0246153846153</v>
      </c>
      <c r="F17" s="50">
        <v>41661</v>
      </c>
      <c r="G17" s="28" t="s">
        <v>68</v>
      </c>
    </row>
    <row r="18" spans="1:7" x14ac:dyDescent="0.25">
      <c r="B18" s="80" t="s">
        <v>65</v>
      </c>
      <c r="C18" s="81">
        <v>160</v>
      </c>
      <c r="D18" s="82">
        <v>1</v>
      </c>
      <c r="E18" s="83">
        <f>(D18+1)*C18</f>
        <v>320</v>
      </c>
      <c r="F18" s="84"/>
      <c r="G18" s="27"/>
    </row>
    <row r="19" spans="1:7" ht="15.75" thickBot="1" x14ac:dyDescent="0.3">
      <c r="A19" s="1"/>
      <c r="B19" s="53"/>
      <c r="C19" s="58"/>
      <c r="D19" s="59">
        <v>0</v>
      </c>
      <c r="E19" s="60">
        <f>C19</f>
        <v>0</v>
      </c>
    </row>
    <row r="20" spans="1:7" ht="15.75" thickBot="1" x14ac:dyDescent="0.3">
      <c r="A20" s="1"/>
      <c r="B20" s="27"/>
      <c r="C20" s="61"/>
      <c r="D20" s="68" t="s">
        <v>54</v>
      </c>
      <c r="E20" s="64">
        <f>SUM(E17:E19)</f>
        <v>2075.0246153846156</v>
      </c>
      <c r="F20" s="69"/>
    </row>
    <row r="21" spans="1:7" ht="15.75" thickBot="1" x14ac:dyDescent="0.3">
      <c r="B21" s="1"/>
      <c r="C21" s="61"/>
      <c r="D21" s="27"/>
      <c r="E21" s="61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62" t="s">
        <v>66</v>
      </c>
      <c r="C22" s="56">
        <v>300</v>
      </c>
      <c r="D22" s="48">
        <v>1</v>
      </c>
      <c r="E22" s="57">
        <f>C22*(1+D22)</f>
        <v>600</v>
      </c>
      <c r="F22" s="50">
        <v>41661</v>
      </c>
      <c r="G22" s="28" t="s">
        <v>68</v>
      </c>
    </row>
    <row r="23" spans="1:7" ht="15.75" thickBot="1" x14ac:dyDescent="0.3">
      <c r="B23" s="63" t="s">
        <v>67</v>
      </c>
      <c r="C23" s="58">
        <v>700</v>
      </c>
      <c r="D23" s="59">
        <v>1</v>
      </c>
      <c r="E23" s="60">
        <f>C23*(1+D23)</f>
        <v>1400</v>
      </c>
    </row>
    <row r="24" spans="1:7" ht="15.75" thickBot="1" x14ac:dyDescent="0.3">
      <c r="D24" s="68" t="s">
        <v>54</v>
      </c>
      <c r="E24" s="64">
        <f>SUM(E22:E23)</f>
        <v>2000</v>
      </c>
      <c r="F24" s="69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1</v>
      </c>
      <c r="D28" s="28">
        <v>1</v>
      </c>
      <c r="E28" s="28">
        <v>1</v>
      </c>
      <c r="F28" s="50">
        <v>41661</v>
      </c>
      <c r="G28" s="28" t="s">
        <v>68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4">
        <f>SUM(C28:D28)*1800</f>
        <v>3600</v>
      </c>
      <c r="C32" s="50">
        <v>41661</v>
      </c>
      <c r="D32" s="28" t="s">
        <v>68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68" t="s">
        <v>54</v>
      </c>
      <c r="B34" s="66">
        <f>SUM(B32:B33)</f>
        <v>3600</v>
      </c>
      <c r="C34" s="69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29</v>
      </c>
      <c r="B36" s="64">
        <v>0</v>
      </c>
      <c r="C36" s="50">
        <v>41661</v>
      </c>
      <c r="D36" s="28" t="s">
        <v>68</v>
      </c>
    </row>
    <row r="37" spans="1:6" ht="15.75" thickBot="1" x14ac:dyDescent="0.3">
      <c r="B37" s="28"/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A40" s="68" t="s">
        <v>54</v>
      </c>
      <c r="B40" s="66">
        <f>SUM(B36:B39)</f>
        <v>0</v>
      </c>
      <c r="C40" s="69"/>
    </row>
    <row r="41" spans="1:6" ht="15.75" thickBot="1" x14ac:dyDescent="0.3">
      <c r="B41" s="27"/>
      <c r="E41" t="s">
        <v>55</v>
      </c>
      <c r="F41" t="s">
        <v>56</v>
      </c>
    </row>
    <row r="42" spans="1:6" ht="15.75" thickBot="1" x14ac:dyDescent="0.3">
      <c r="A42" s="6" t="s">
        <v>15</v>
      </c>
      <c r="B42" s="65"/>
      <c r="D42" s="66">
        <f>B40+B34+E24+E20+E15</f>
        <v>7675.0246153846156</v>
      </c>
      <c r="E42" s="69"/>
      <c r="F42" s="69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2014-01-22T19:32:34Z</dcterms:modified>
</cp:coreProperties>
</file>