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20" yWindow="405" windowWidth="16515" windowHeight="1131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7" i="2" l="1"/>
  <c r="C12" i="2" l="1"/>
  <c r="C11" i="2"/>
  <c r="C10" i="2"/>
  <c r="E10" i="2" s="1"/>
  <c r="C9" i="2"/>
  <c r="E11" i="2"/>
  <c r="E12" i="2"/>
  <c r="E13" i="2"/>
  <c r="E14" i="2"/>
  <c r="E9" i="2"/>
  <c r="E15" i="2" l="1"/>
  <c r="B40" i="2" l="1"/>
  <c r="B32" i="2" l="1"/>
  <c r="B34" i="2" s="1"/>
  <c r="E23" i="2"/>
  <c r="E22" i="2"/>
  <c r="E24" i="2" s="1"/>
  <c r="E19" i="2"/>
  <c r="E18" i="2"/>
  <c r="E17" i="2"/>
  <c r="E20" i="2" s="1"/>
  <c r="D42" i="2" l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<sst xmlns="http://schemas.openxmlformats.org/spreadsheetml/2006/main" count="94" uniqueCount="68">
  <si>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</si>
  <si>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</si>
  <si>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</si>
  <si>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</si>
  <si>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</si>
  <si>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</si>
  <si>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</si>
  <si>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</si>
  <si>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</si>
  <si>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</si>
  <si>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</si>
  <si>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</si>
  <si>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</si>
  <si>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</si>
  <si>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</si>
  <si>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</si>
  <si>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</si>
  <si>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</si>
  <si>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</si>
  <si>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</si>
  <si>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</si>
  <si>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</si>
  <si>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</si>
  <si>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</si>
  <si>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</si>
  <si>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</si>
  <si>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</si>
  <si>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</si>
  <si>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</si>
  <si>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</si>
  <si>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</si>
  <si>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</si>
  <si>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</si>
  <si>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</si>
  <si>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</si>
  <si>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</si>
  <si>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</si>
  <si>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</si>
  <si>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</si>
  <si>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</si>
  <si>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</si>
  <si>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</si>
  <si>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</si>
  <si>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</si>
  <si>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</si>
  <si>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</si>
  <si>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</si>
  <si>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</si>
  <si>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</si>
  <si>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</si>
  <si>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</si>
  <si>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</si>
  <si>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</si>
  <si>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</si>
  <si>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</si>
  <si>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</si>
  <si>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</si>
  <si>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</si>
  <si>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</si>
  <si>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Dan Kennedy</t>
  </si>
  <si>
    <t>010214-01</t>
  </si>
  <si>
    <t>TOPSY</t>
  </si>
  <si>
    <t>(8) 5'x10' Hood</t>
  </si>
  <si>
    <t>(6) 6'x6' Hood</t>
  </si>
  <si>
    <t>(8) 5'x10' Curtains</t>
  </si>
  <si>
    <t>(6) 6'x6' Curtains</t>
  </si>
  <si>
    <t>Duct</t>
  </si>
  <si>
    <t>MDT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</si>
</sst>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8" xfId="0" applyBorder="1"/>
    <xf numFmtId="9" fontId="0" fillId="0" borderId="29" xfId="0" applyNumberFormat="1" applyBorder="1"/>
    <xf numFmtId="14" fontId="0" fillId="0" borderId="27" xfId="0" applyNumberFormat="1" applyBorder="1"/>
    <xf numFmtId="0" fontId="0" fillId="0" borderId="31" xfId="0" applyBorder="1"/>
    <xf numFmtId="0" fontId="0" fillId="0" borderId="33" xfId="0" applyBorder="1"/>
    <xf numFmtId="44" fontId="0" fillId="0" borderId="29" xfId="1" applyFont="1" applyBorder="1"/>
    <xf numFmtId="44" fontId="0" fillId="0" borderId="30" xfId="1" applyFont="1" applyBorder="1"/>
    <xf numFmtId="14" fontId="0" fillId="0" borderId="16" xfId="0" applyNumberForma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28" xfId="0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6" xfId="0" applyBorder="1"/>
    <xf numFmtId="0" fontId="5" fillId="0" borderId="0" xfId="0" applyFont="1"/>
    <xf numFmtId="0" fontId="6" fillId="0" borderId="37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9" fontId="0" fillId="0" borderId="1" xfId="2" applyFont="1" applyBorder="1"/>
    <xf numFmtId="44" fontId="0" fillId="0" borderId="1" xfId="1" applyFont="1" applyBorder="1"/>
    <xf numFmtId="9" fontId="0" fillId="0" borderId="34" xfId="2" applyFont="1" applyBorder="1"/>
    <xf numFmtId="44" fontId="0" fillId="0" borderId="38" xfId="1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4"/>
      <c r="C5" s="73"/>
      <c r="D5" s="7"/>
      <c r="E5" s="73"/>
      <c r="J5" s="11"/>
      <c r="K5" s="12"/>
      <c r="L5" s="12"/>
      <c r="M5" s="13"/>
      <c r="O5" s="69"/>
      <c r="P5" s="70"/>
    </row>
    <row r="6" spans="1:16" x14ac:dyDescent="0.25">
      <c r="C6" s="75"/>
      <c r="D6" s="76"/>
      <c r="E6" s="73"/>
      <c r="J6" s="11"/>
      <c r="K6" s="12"/>
      <c r="L6" s="12"/>
      <c r="M6" s="13"/>
      <c r="O6" s="71"/>
      <c r="P6" s="72"/>
    </row>
    <row r="7" spans="1:16" x14ac:dyDescent="0.25">
      <c r="C7" s="73"/>
      <c r="D7" s="7"/>
      <c r="E7" s="73"/>
      <c r="J7" s="11"/>
      <c r="K7" s="12"/>
      <c r="L7" s="12"/>
      <c r="M7" s="13"/>
      <c r="O7" s="71"/>
      <c r="P7" s="72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3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3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topLeftCell="A7" zoomScaleNormal="100" workbookViewId="0">
      <selection activeCell="D28" sqref="D28"/>
    </sheetView>
  </sheetViews>
  <sheetFormatPr defaultRowHeight="15" x14ac:dyDescent="0.25"/>
  <cols>
    <col min="1" max="1" width="33.28515625" customWidth="1"/>
    <col min="2" max="2" width="16.8554687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61</v>
      </c>
      <c r="C3" s="1"/>
      <c r="D3" s="5" t="s">
        <v>42</v>
      </c>
      <c r="E3" t="s">
        <v>59</v>
      </c>
    </row>
    <row r="4" spans="1:7" x14ac:dyDescent="0.25">
      <c r="A4" s="1"/>
      <c r="B4" s="1"/>
      <c r="C4" s="1"/>
      <c r="D4" s="5" t="s">
        <v>41</v>
      </c>
      <c r="E4" s="45">
        <v>41641</v>
      </c>
    </row>
    <row r="5" spans="1:7" ht="16.5" thickBot="1" x14ac:dyDescent="0.3">
      <c r="A5" s="1"/>
      <c r="B5" s="1"/>
      <c r="C5" s="1"/>
      <c r="D5" s="5" t="s">
        <v>25</v>
      </c>
      <c r="E5" t="s">
        <v>60</v>
      </c>
      <c r="F5" s="67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68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62</v>
      </c>
      <c r="C9" s="51">
        <f>8*1580</f>
        <v>12640</v>
      </c>
      <c r="D9" s="47">
        <v>1</v>
      </c>
      <c r="E9" s="52">
        <f>C9*(1+D9)</f>
        <v>25280</v>
      </c>
      <c r="F9" s="48">
        <v>41648</v>
      </c>
      <c r="G9" s="28" t="s">
        <v>67</v>
      </c>
    </row>
    <row r="10" spans="1:7" x14ac:dyDescent="0.25">
      <c r="B10" s="49" t="s">
        <v>63</v>
      </c>
      <c r="C10" s="78">
        <f>6*1200</f>
        <v>7200</v>
      </c>
      <c r="D10" s="77">
        <v>1</v>
      </c>
      <c r="E10" s="55">
        <f t="shared" ref="E10:E12" si="0">C10*(1+D10)</f>
        <v>14400</v>
      </c>
    </row>
    <row r="11" spans="1:7" x14ac:dyDescent="0.25">
      <c r="B11" s="49" t="s">
        <v>64</v>
      </c>
      <c r="C11" s="78">
        <f>8*460</f>
        <v>3680</v>
      </c>
      <c r="D11" s="54">
        <v>1</v>
      </c>
      <c r="E11" s="55">
        <f t="shared" ref="E11:E14" si="1">C11*(1+D11)</f>
        <v>7360</v>
      </c>
    </row>
    <row r="12" spans="1:7" x14ac:dyDescent="0.25">
      <c r="B12" s="49" t="s">
        <v>65</v>
      </c>
      <c r="C12" s="78">
        <f>370*6</f>
        <v>2220</v>
      </c>
      <c r="D12" s="77">
        <v>1</v>
      </c>
      <c r="E12" s="55">
        <f t="shared" si="1"/>
        <v>4440</v>
      </c>
    </row>
    <row r="13" spans="1:7" x14ac:dyDescent="0.25">
      <c r="B13" s="49"/>
      <c r="C13" s="78"/>
      <c r="D13" s="54">
        <v>1</v>
      </c>
      <c r="E13" s="55">
        <f t="shared" si="1"/>
        <v>0</v>
      </c>
    </row>
    <row r="14" spans="1:7" ht="15.75" thickBot="1" x14ac:dyDescent="0.3">
      <c r="B14" s="50"/>
      <c r="C14" s="56"/>
      <c r="D14" s="79">
        <v>1</v>
      </c>
      <c r="E14" s="58">
        <f t="shared" si="1"/>
        <v>0</v>
      </c>
    </row>
    <row r="15" spans="1:7" ht="15.75" thickBot="1" x14ac:dyDescent="0.3">
      <c r="B15" s="27"/>
      <c r="C15" s="27"/>
      <c r="D15" s="65" t="s">
        <v>54</v>
      </c>
      <c r="E15" s="80">
        <f>SUM(E9:E14)</f>
        <v>51480</v>
      </c>
      <c r="F15" s="66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66</v>
      </c>
      <c r="C17" s="51">
        <f>1134.8*14</f>
        <v>15887.199999999999</v>
      </c>
      <c r="D17" s="47">
        <v>0.35</v>
      </c>
      <c r="E17" s="52">
        <f>(1.1*C17)/(1-D17)</f>
        <v>26886.030769230772</v>
      </c>
      <c r="F17" s="48">
        <v>41648</v>
      </c>
      <c r="G17" s="28" t="s">
        <v>67</v>
      </c>
    </row>
    <row r="18" spans="1:7" x14ac:dyDescent="0.25">
      <c r="A18" s="1"/>
      <c r="B18" s="49"/>
      <c r="C18" s="44"/>
      <c r="D18" s="54">
        <v>0.35</v>
      </c>
      <c r="E18" s="55">
        <f t="shared" ref="E18" si="2">(1.1*C18)/(1-D18)</f>
        <v>0</v>
      </c>
    </row>
    <row r="19" spans="1:7" ht="15.75" thickBot="1" x14ac:dyDescent="0.3">
      <c r="A19" s="1"/>
      <c r="B19" s="50"/>
      <c r="C19" s="56"/>
      <c r="D19" s="57">
        <v>0</v>
      </c>
      <c r="E19" s="58">
        <f>C19</f>
        <v>0</v>
      </c>
    </row>
    <row r="20" spans="1:7" ht="15.75" thickBot="1" x14ac:dyDescent="0.3">
      <c r="A20" s="1"/>
      <c r="B20" s="27"/>
      <c r="C20" s="59"/>
      <c r="D20" s="65" t="s">
        <v>54</v>
      </c>
      <c r="E20" s="62">
        <f>SUM(E17:E19)</f>
        <v>26886.030769230772</v>
      </c>
      <c r="F20" s="66"/>
    </row>
    <row r="21" spans="1:7" ht="15.75" thickBot="1" x14ac:dyDescent="0.3">
      <c r="B21" s="1"/>
      <c r="C21" s="59"/>
      <c r="D21" s="27"/>
      <c r="E21" s="59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60"/>
      <c r="C22" s="51"/>
      <c r="D22" s="47">
        <v>1</v>
      </c>
      <c r="E22" s="52">
        <f>C22*(1+D22)</f>
        <v>0</v>
      </c>
      <c r="F22" s="48">
        <v>41648</v>
      </c>
      <c r="G22" s="28" t="s">
        <v>67</v>
      </c>
    </row>
    <row r="23" spans="1:7" ht="15.75" thickBot="1" x14ac:dyDescent="0.3">
      <c r="B23" s="61"/>
      <c r="C23" s="56"/>
      <c r="D23" s="57">
        <v>1</v>
      </c>
      <c r="E23" s="58">
        <f>C23*(1+D23)</f>
        <v>0</v>
      </c>
    </row>
    <row r="24" spans="1:7" ht="15.75" thickBot="1" x14ac:dyDescent="0.3">
      <c r="D24" s="65" t="s">
        <v>54</v>
      </c>
      <c r="E24" s="62">
        <f>SUM(E22:E23)</f>
        <v>0</v>
      </c>
      <c r="F24" s="66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8</v>
      </c>
      <c r="E28" s="28">
        <v>9</v>
      </c>
      <c r="F28" s="48">
        <v>41648</v>
      </c>
      <c r="G28" s="28" t="s">
        <v>67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2">
        <f>SUM(C28:D28)*1800</f>
        <v>18000</v>
      </c>
      <c r="C32" s="48">
        <v>41648</v>
      </c>
      <c r="D32" s="28" t="s">
        <v>67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65" t="s">
        <v>54</v>
      </c>
      <c r="B34" s="64">
        <f>SUM(B32:B33)</f>
        <v>18000</v>
      </c>
      <c r="C34" s="66"/>
    </row>
    <row r="35" spans="1:6" ht="15.75" thickBot="1" x14ac:dyDescent="0.3">
      <c r="A35" s="1"/>
      <c r="B35" s="26"/>
      <c r="C35" s="6" t="s">
        <v>28</v>
      </c>
      <c r="D35" s="6" t="s">
        <v>16</v>
      </c>
    </row>
    <row r="36" spans="1:6" ht="15.75" thickBot="1" x14ac:dyDescent="0.3">
      <c r="A36" s="6" t="s">
        <v>29</v>
      </c>
      <c r="B36" s="62">
        <v>0</v>
      </c>
      <c r="C36" s="53"/>
      <c r="D36" s="28"/>
    </row>
    <row r="37" spans="1:6" ht="15.75" thickBot="1" x14ac:dyDescent="0.3">
      <c r="B37" s="28"/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A40" s="65" t="s">
        <v>54</v>
      </c>
      <c r="B40" s="64">
        <f>SUM(B36:B39)</f>
        <v>0</v>
      </c>
      <c r="C40" s="66"/>
    </row>
    <row r="41" spans="1:6" ht="15.75" thickBot="1" x14ac:dyDescent="0.3">
      <c r="B41" s="27"/>
      <c r="E41" t="s">
        <v>55</v>
      </c>
      <c r="F41" t="s">
        <v>56</v>
      </c>
    </row>
    <row r="42" spans="1:6" ht="15.75" thickBot="1" x14ac:dyDescent="0.3">
      <c r="A42" s="6" t="s">
        <v>15</v>
      </c>
      <c r="B42" s="63"/>
      <c r="D42" s="64">
        <f>B40+B34+E24+E20+E15</f>
        <v>96366.030769230769</v>
      </c>
      <c r="E42" s="66"/>
      <c r="F42" s="66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2014-01-09T22:31:54Z</dcterms:modified>
</cp:coreProperties>
</file>