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610" yWindow="1500" windowWidth="15600" windowHeight="1131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0" i="2" l="1"/>
  <c r="E19" i="2"/>
  <c r="E15" i="2" l="1"/>
  <c r="B42" i="2" l="1"/>
  <c r="B33" i="2" l="1"/>
  <c r="B36" i="2" s="1"/>
  <c r="E24" i="2"/>
  <c r="E23" i="2"/>
  <c r="E18" i="2"/>
  <c r="E17" i="2"/>
  <c r="E9" i="2"/>
  <c r="E25" i="2" l="1"/>
  <c r="E21" i="2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D44" i="2" l="1"/>
  <c r="M102" i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<sst xmlns="http://schemas.openxmlformats.org/spreadsheetml/2006/main" count="95" uniqueCount="68">
  <si>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</si>
  <si>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</si>
  <si>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</si>
  <si>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</si>
  <si>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</si>
  <si>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</si>
  <si>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</si>
  <si>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</si>
  <si>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</si>
  <si>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</si>
  <si>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</si>
  <si>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</si>
  <si>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</si>
  <si>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</si>
  <si>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</si>
  <si>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</si>
  <si>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</si>
  <si>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</si>
  <si>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</si>
  <si>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</si>
  <si>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</si>
  <si>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</si>
  <si>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</si>
  <si>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</si>
  <si>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</si>
  <si>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</si>
  <si>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</si>
  <si>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</si>
  <si>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</si>
  <si>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</si>
  <si>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</si>
  <si>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</si>
  <si>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</si>
  <si>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</si>
  <si>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</si>
  <si>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</si>
  <si>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</si>
  <si>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</si>
  <si>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</si>
  <si>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</si>
  <si>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</si>
  <si>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</si>
  <si>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</si>
  <si>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</si>
  <si>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</si>
  <si>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</si>
  <si>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</si>
  <si>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</si>
  <si>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</si>
  <si>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</si>
  <si>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</si>
  <si>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</si>
  <si>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</si>
  <si>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</si>
  <si>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</si>
  <si>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</si>
  <si>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</si>
  <si>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</si>
  <si>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</si>
  <si>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Additional for Air Fare</t>
  </si>
  <si>
    <t>Jacobs Duct #1</t>
  </si>
  <si>
    <t>Plenum/Connection #1</t>
  </si>
  <si>
    <t>Gripples #1</t>
  </si>
  <si>
    <t>MDT</t>
  </si>
  <si>
    <t>Mark Edwards</t>
  </si>
  <si>
    <t>032714-01</t>
  </si>
  <si>
    <t>Schaeffler - Needle Grinding Area #2</t>
  </si>
  <si>
    <t>(1) Asmoke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</si>
</sst>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7" xfId="0" applyBorder="1"/>
    <xf numFmtId="0" fontId="0" fillId="0" borderId="28" xfId="0" applyBorder="1"/>
    <xf numFmtId="9" fontId="0" fillId="0" borderId="28" xfId="0" applyNumberForma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44" fontId="0" fillId="0" borderId="28" xfId="1" applyFont="1" applyBorder="1"/>
    <xf numFmtId="44" fontId="0" fillId="0" borderId="29" xfId="1" applyFont="1" applyBorder="1"/>
    <xf numFmtId="14" fontId="0" fillId="0" borderId="16" xfId="0" applyNumberFormat="1" applyBorder="1"/>
    <xf numFmtId="9" fontId="0" fillId="0" borderId="1" xfId="0" applyNumberFormat="1" applyBorder="1"/>
    <xf numFmtId="44" fontId="0" fillId="0" borderId="31" xfId="1" applyFont="1" applyBorder="1"/>
    <xf numFmtId="44" fontId="0" fillId="0" borderId="33" xfId="1" applyFont="1" applyBorder="1"/>
    <xf numFmtId="9" fontId="0" fillId="0" borderId="33" xfId="0" applyNumberFormat="1" applyBorder="1"/>
    <xf numFmtId="44" fontId="0" fillId="0" borderId="34" xfId="1" applyFont="1" applyBorder="1"/>
    <xf numFmtId="44" fontId="0" fillId="0" borderId="0" xfId="1" applyFont="1" applyBorder="1"/>
    <xf numFmtId="0" fontId="1" fillId="0" borderId="27" xfId="0" applyFont="1" applyBorder="1"/>
    <xf numFmtId="0" fontId="1" fillId="0" borderId="32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5" xfId="0" applyBorder="1"/>
    <xf numFmtId="0" fontId="0" fillId="0" borderId="0" xfId="0" applyBorder="1" applyAlignment="1">
      <alignment horizontal="right"/>
    </xf>
    <xf numFmtId="0" fontId="0" fillId="0" borderId="36" xfId="0" applyBorder="1"/>
    <xf numFmtId="0" fontId="5" fillId="0" borderId="0" xfId="0" applyFont="1"/>
    <xf numFmtId="0" fontId="6" fillId="0" borderId="37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1" xfId="1" applyFont="1" applyBorder="1"/>
    <xf numFmtId="44" fontId="0" fillId="0" borderId="38" xfId="1" applyFont="1" applyBorder="1"/>
    <xf numFmtId="0" fontId="0" fillId="0" borderId="39" xfId="0" applyBorder="1"/>
    <xf numFmtId="44" fontId="0" fillId="0" borderId="25" xfId="1" applyFont="1" applyBorder="1"/>
    <xf numFmtId="9" fontId="0" fillId="0" borderId="25" xfId="0" applyNumberFormat="1" applyBorder="1"/>
    <xf numFmtId="44" fontId="0" fillId="0" borderId="40" xfId="1" applyFont="1" applyBorder="1"/>
    <xf numFmtId="9" fontId="0" fillId="0" borderId="1" xfId="2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9"/>
      <c r="C5" s="78"/>
      <c r="D5" s="7"/>
      <c r="E5" s="78"/>
      <c r="J5" s="11"/>
      <c r="K5" s="12"/>
      <c r="L5" s="12"/>
      <c r="M5" s="13"/>
      <c r="O5" s="74"/>
      <c r="P5" s="75"/>
    </row>
    <row r="6" spans="1:16" x14ac:dyDescent="0.25">
      <c r="C6" s="80"/>
      <c r="D6" s="81"/>
      <c r="E6" s="78"/>
      <c r="J6" s="11"/>
      <c r="K6" s="12"/>
      <c r="L6" s="12"/>
      <c r="M6" s="13"/>
      <c r="O6" s="76"/>
      <c r="P6" s="77"/>
    </row>
    <row r="7" spans="1:16" x14ac:dyDescent="0.25">
      <c r="C7" s="78"/>
      <c r="D7" s="7"/>
      <c r="E7" s="78"/>
      <c r="J7" s="11"/>
      <c r="K7" s="12"/>
      <c r="L7" s="12"/>
      <c r="M7" s="13"/>
      <c r="O7" s="76"/>
      <c r="P7" s="77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8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8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abSelected="1" zoomScaleNormal="100" workbookViewId="0">
      <selection activeCell="C39" sqref="C39"/>
    </sheetView>
  </sheetViews>
  <sheetFormatPr defaultRowHeight="15" x14ac:dyDescent="0.25"/>
  <cols>
    <col min="1" max="1" width="33.28515625" customWidth="1"/>
    <col min="2" max="2" width="24.85546875" bestFit="1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66</v>
      </c>
      <c r="C3" s="1"/>
      <c r="D3" s="5" t="s">
        <v>42</v>
      </c>
      <c r="E3" t="s">
        <v>64</v>
      </c>
    </row>
    <row r="4" spans="1:7" x14ac:dyDescent="0.25">
      <c r="A4" s="1"/>
      <c r="B4" s="1"/>
      <c r="C4" s="1"/>
      <c r="D4" s="5" t="s">
        <v>41</v>
      </c>
      <c r="E4" s="45">
        <v>41711</v>
      </c>
    </row>
    <row r="5" spans="1:7" ht="16.5" thickBot="1" x14ac:dyDescent="0.3">
      <c r="A5" s="1"/>
      <c r="B5" s="1"/>
      <c r="C5" s="1"/>
      <c r="D5" s="5" t="s">
        <v>25</v>
      </c>
      <c r="E5" t="s">
        <v>65</v>
      </c>
      <c r="F5" s="72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3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67</v>
      </c>
      <c r="C9" s="47"/>
      <c r="D9" s="48">
        <v>0</v>
      </c>
      <c r="E9" s="49">
        <f>D9*C9</f>
        <v>0</v>
      </c>
      <c r="F9" s="57">
        <v>41724</v>
      </c>
      <c r="G9" s="28" t="s">
        <v>63</v>
      </c>
    </row>
    <row r="10" spans="1:7" x14ac:dyDescent="0.25">
      <c r="B10" s="50"/>
      <c r="C10" s="44"/>
      <c r="D10" s="88">
        <v>0</v>
      </c>
      <c r="E10" s="51"/>
    </row>
    <row r="11" spans="1:7" x14ac:dyDescent="0.25">
      <c r="B11" s="50"/>
      <c r="C11" s="44"/>
      <c r="D11" s="44"/>
      <c r="E11" s="51"/>
    </row>
    <row r="12" spans="1:7" x14ac:dyDescent="0.25">
      <c r="B12" s="50"/>
      <c r="C12" s="44"/>
      <c r="D12" s="44"/>
      <c r="E12" s="51"/>
    </row>
    <row r="13" spans="1:7" x14ac:dyDescent="0.25">
      <c r="B13" s="50"/>
      <c r="C13" s="44"/>
      <c r="D13" s="44"/>
      <c r="E13" s="51"/>
    </row>
    <row r="14" spans="1:7" ht="15.75" thickBot="1" x14ac:dyDescent="0.3">
      <c r="B14" s="52"/>
      <c r="C14" s="53"/>
      <c r="D14" s="53"/>
      <c r="E14" s="54"/>
    </row>
    <row r="15" spans="1:7" ht="15.75" thickBot="1" x14ac:dyDescent="0.3">
      <c r="B15" s="27"/>
      <c r="C15" s="27"/>
      <c r="D15" s="70" t="s">
        <v>54</v>
      </c>
      <c r="E15" s="69">
        <f>SUM(E9:E14)</f>
        <v>0</v>
      </c>
      <c r="F15" s="71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60</v>
      </c>
      <c r="C17" s="55">
        <v>4699.6000000000004</v>
      </c>
      <c r="D17" s="48">
        <v>0.35</v>
      </c>
      <c r="E17" s="56">
        <f>(1.1*C17)/(1-D17)</f>
        <v>7953.169230769231</v>
      </c>
      <c r="F17" s="57">
        <v>41724</v>
      </c>
      <c r="G17" s="28" t="s">
        <v>63</v>
      </c>
    </row>
    <row r="18" spans="1:7" x14ac:dyDescent="0.25">
      <c r="A18" s="1"/>
      <c r="B18" s="50"/>
      <c r="C18" s="82"/>
      <c r="D18" s="58">
        <v>0.35</v>
      </c>
      <c r="E18" s="59">
        <f t="shared" ref="E18" si="0">(1.1*C18)/(1-D18)</f>
        <v>0</v>
      </c>
    </row>
    <row r="19" spans="1:7" x14ac:dyDescent="0.25">
      <c r="A19" s="1"/>
      <c r="B19" s="84" t="s">
        <v>61</v>
      </c>
      <c r="C19" s="85">
        <v>125</v>
      </c>
      <c r="D19" s="86">
        <v>1</v>
      </c>
      <c r="E19" s="87">
        <f>(1+D19)*C19</f>
        <v>250</v>
      </c>
    </row>
    <row r="20" spans="1:7" ht="15.75" thickBot="1" x14ac:dyDescent="0.3">
      <c r="A20" s="1"/>
      <c r="B20" s="52"/>
      <c r="C20" s="60"/>
      <c r="D20" s="61">
        <v>1</v>
      </c>
      <c r="E20" s="87">
        <f>(1+D20)*C20</f>
        <v>0</v>
      </c>
    </row>
    <row r="21" spans="1:7" ht="15.75" thickBot="1" x14ac:dyDescent="0.3">
      <c r="A21" s="1"/>
      <c r="B21" s="27"/>
      <c r="C21" s="63"/>
      <c r="D21" s="70" t="s">
        <v>54</v>
      </c>
      <c r="E21" s="83">
        <f>SUM(E17:E20)</f>
        <v>8203.1692307692319</v>
      </c>
      <c r="F21" s="71"/>
    </row>
    <row r="22" spans="1:7" ht="15.75" thickBot="1" x14ac:dyDescent="0.3">
      <c r="B22" s="1"/>
      <c r="C22" s="63"/>
      <c r="D22" s="27"/>
      <c r="E22" s="63"/>
      <c r="F22" s="6" t="s">
        <v>28</v>
      </c>
      <c r="G22" s="6" t="s">
        <v>16</v>
      </c>
    </row>
    <row r="23" spans="1:7" ht="15.75" thickBot="1" x14ac:dyDescent="0.3">
      <c r="A23" s="6" t="s">
        <v>27</v>
      </c>
      <c r="B23" s="64" t="s">
        <v>62</v>
      </c>
      <c r="C23" s="55">
        <v>300</v>
      </c>
      <c r="D23" s="48">
        <v>1</v>
      </c>
      <c r="E23" s="56">
        <f>C23*(1+D23)</f>
        <v>600</v>
      </c>
      <c r="F23" s="57">
        <v>41724</v>
      </c>
      <c r="G23" s="28" t="s">
        <v>63</v>
      </c>
    </row>
    <row r="24" spans="1:7" ht="15.75" thickBot="1" x14ac:dyDescent="0.3">
      <c r="B24" s="65"/>
      <c r="C24" s="60"/>
      <c r="D24" s="61">
        <v>1</v>
      </c>
      <c r="E24" s="62">
        <f>C24*(1+D24)</f>
        <v>0</v>
      </c>
    </row>
    <row r="25" spans="1:7" ht="15.75" thickBot="1" x14ac:dyDescent="0.3">
      <c r="D25" s="70" t="s">
        <v>54</v>
      </c>
      <c r="E25" s="66">
        <f>SUM(E23:E24)</f>
        <v>600</v>
      </c>
      <c r="F25" s="71"/>
    </row>
    <row r="27" spans="1:7" x14ac:dyDescent="0.25">
      <c r="A27" s="1"/>
    </row>
    <row r="28" spans="1:7" ht="15.75" thickBot="1" x14ac:dyDescent="0.3">
      <c r="A28" s="1"/>
      <c r="C28" s="1" t="s">
        <v>30</v>
      </c>
      <c r="D28" s="1" t="s">
        <v>31</v>
      </c>
      <c r="E28" s="1" t="s">
        <v>32</v>
      </c>
      <c r="F28" s="6" t="s">
        <v>28</v>
      </c>
      <c r="G28" s="6" t="s">
        <v>16</v>
      </c>
    </row>
    <row r="29" spans="1:7" ht="15.75" thickBot="1" x14ac:dyDescent="0.3">
      <c r="A29" s="6" t="s">
        <v>24</v>
      </c>
      <c r="B29" s="29" t="s">
        <v>33</v>
      </c>
      <c r="C29" s="28">
        <v>0.5</v>
      </c>
      <c r="D29" s="28">
        <v>2</v>
      </c>
      <c r="E29" s="28">
        <v>2</v>
      </c>
      <c r="F29" s="57">
        <v>41724</v>
      </c>
      <c r="G29" s="28" t="s">
        <v>63</v>
      </c>
    </row>
    <row r="30" spans="1:7" ht="15.75" thickBot="1" x14ac:dyDescent="0.3">
      <c r="A30" s="6"/>
      <c r="B30" s="29" t="s">
        <v>34</v>
      </c>
      <c r="C30" s="28"/>
      <c r="D30" s="28"/>
      <c r="E30" s="28"/>
      <c r="F30" s="28"/>
      <c r="G30" s="28"/>
    </row>
    <row r="31" spans="1:7" ht="15.75" thickBot="1" x14ac:dyDescent="0.3">
      <c r="A31" s="1"/>
      <c r="B31" s="29" t="s">
        <v>35</v>
      </c>
      <c r="C31" s="28"/>
      <c r="D31" s="28"/>
      <c r="E31" s="28"/>
      <c r="F31" s="28"/>
      <c r="G31" s="28"/>
    </row>
    <row r="32" spans="1:7" ht="15.75" thickBot="1" x14ac:dyDescent="0.3">
      <c r="A32" s="1"/>
      <c r="C32" s="6" t="s">
        <v>28</v>
      </c>
      <c r="D32" s="6" t="s">
        <v>16</v>
      </c>
      <c r="G32" s="27"/>
    </row>
    <row r="33" spans="1:6" ht="15.75" thickBot="1" x14ac:dyDescent="0.3">
      <c r="A33" s="6" t="s">
        <v>58</v>
      </c>
      <c r="B33" s="66">
        <f>SUM(C29:D29)*1800</f>
        <v>4500</v>
      </c>
      <c r="C33" s="57">
        <v>41724</v>
      </c>
      <c r="D33" s="28" t="s">
        <v>63</v>
      </c>
    </row>
    <row r="34" spans="1:6" ht="15.75" thickBot="1" x14ac:dyDescent="0.3">
      <c r="A34" s="1" t="s">
        <v>52</v>
      </c>
      <c r="B34" s="28"/>
    </row>
    <row r="35" spans="1:6" ht="15.75" thickBot="1" x14ac:dyDescent="0.3">
      <c r="A35" s="1" t="s">
        <v>59</v>
      </c>
      <c r="B35" s="28"/>
    </row>
    <row r="36" spans="1:6" ht="15.75" thickBot="1" x14ac:dyDescent="0.3">
      <c r="A36" s="70" t="s">
        <v>54</v>
      </c>
      <c r="B36" s="68">
        <f>SUM(B33:B34)</f>
        <v>4500</v>
      </c>
      <c r="C36" s="71"/>
    </row>
    <row r="37" spans="1:6" ht="15.75" thickBot="1" x14ac:dyDescent="0.3">
      <c r="A37" s="1"/>
      <c r="B37" s="26"/>
      <c r="C37" s="6" t="s">
        <v>28</v>
      </c>
      <c r="D37" s="6" t="s">
        <v>16</v>
      </c>
    </row>
    <row r="38" spans="1:6" ht="15.75" thickBot="1" x14ac:dyDescent="0.3">
      <c r="A38" s="6" t="s">
        <v>29</v>
      </c>
      <c r="B38" s="66">
        <v>400</v>
      </c>
      <c r="C38" s="57">
        <v>41724</v>
      </c>
      <c r="D38" s="28" t="s">
        <v>63</v>
      </c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B41" s="28"/>
    </row>
    <row r="42" spans="1:6" ht="15.75" thickBot="1" x14ac:dyDescent="0.3">
      <c r="A42" s="70" t="s">
        <v>54</v>
      </c>
      <c r="B42" s="68">
        <f>SUM(B38:B41)</f>
        <v>400</v>
      </c>
      <c r="C42" s="71"/>
    </row>
    <row r="43" spans="1:6" ht="15.75" thickBot="1" x14ac:dyDescent="0.3">
      <c r="B43" s="27"/>
      <c r="E43" t="s">
        <v>55</v>
      </c>
      <c r="F43" t="s">
        <v>56</v>
      </c>
    </row>
    <row r="44" spans="1:6" ht="15.75" thickBot="1" x14ac:dyDescent="0.3">
      <c r="A44" s="6" t="s">
        <v>15</v>
      </c>
      <c r="B44" s="67"/>
      <c r="D44" s="68">
        <f>B42+B36+E25+E21+E15</f>
        <v>13703.169230769232</v>
      </c>
      <c r="E44" s="71"/>
      <c r="F44" s="71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2014-03-27T16:43:10Z</dcterms:modified>
</cp:coreProperties>
</file>