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0" yWindow="1875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4" i="2" l="1"/>
  <c r="E31" i="2"/>
  <c r="E32" i="2"/>
  <c r="E24" i="2"/>
  <c r="E18" i="2"/>
  <c r="E19" i="2"/>
  <c r="E30" i="2" l="1"/>
  <c r="B42" i="2" l="1"/>
  <c r="B36" i="2" l="1"/>
  <c r="E25" i="2"/>
  <c r="E23" i="2"/>
  <c r="E20" i="2"/>
  <c r="E17" i="2"/>
  <c r="E21" i="2" s="1"/>
  <c r="E9" i="2"/>
  <c r="E15" i="2" s="1"/>
  <c r="E26" i="2" l="1"/>
  <c r="D44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<sst xmlns="http://schemas.openxmlformats.org/spreadsheetml/2006/main" count="102" uniqueCount="74">
  <si>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</si>
  <si>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</si>
  <si>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</si>
  <si>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</si>
  <si>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</si>
  <si>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</si>
  <si>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</si>
  <si>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</si>
  <si>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</si>
  <si>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</si>
  <si>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</si>
  <si>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</si>
  <si>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</si>
  <si>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</si>
  <si>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</si>
  <si>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</si>
  <si>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</si>
  <si>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</si>
  <si>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</si>
  <si>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</si>
  <si>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</si>
  <si>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</si>
  <si>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</si>
  <si>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</si>
  <si>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</si>
  <si>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</si>
  <si>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</si>
  <si>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</si>
  <si>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</si>
  <si>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</si>
  <si>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</si>
  <si>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</si>
  <si>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</si>
  <si>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</si>
  <si>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</si>
  <si>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</si>
  <si>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</si>
  <si>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</si>
  <si>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</si>
  <si>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</si>
  <si>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</si>
  <si>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</si>
  <si>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</si>
  <si>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</si>
  <si>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</si>
  <si>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</si>
  <si>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</si>
  <si>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</si>
  <si>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</si>
  <si>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</si>
  <si>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</si>
  <si>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</si>
  <si>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</si>
  <si>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</si>
  <si>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</si>
  <si>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</si>
  <si>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</si>
  <si>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</si>
  <si>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</si>
  <si>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BS</t>
  </si>
  <si>
    <t>MDT</t>
  </si>
  <si>
    <t>Oxbo</t>
  </si>
  <si>
    <t>Mike Connors</t>
  </si>
  <si>
    <t>110513-01</t>
  </si>
  <si>
    <t>Collectors</t>
  </si>
  <si>
    <t>Fans</t>
  </si>
  <si>
    <t>Silencers</t>
  </si>
  <si>
    <t>Zone 1</t>
  </si>
  <si>
    <t>Zone 2</t>
  </si>
  <si>
    <t>Zone 3</t>
  </si>
  <si>
    <t>Roof Penetrations</t>
  </si>
  <si>
    <t>Supports/Gripples</t>
  </si>
  <si>
    <t>Collector to Fan Transitions</t>
  </si>
  <si>
    <t>crane?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</si>
</sst>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1" xfId="1" applyFont="1" applyBorder="1"/>
    <xf numFmtId="9" fontId="0" fillId="0" borderId="1" xfId="0" applyNumberFormat="1" applyBorder="1"/>
    <xf numFmtId="44" fontId="0" fillId="0" borderId="0" xfId="1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4" fontId="0" fillId="0" borderId="0" xfId="0" applyNumberFormat="1" applyBorder="1"/>
    <xf numFmtId="0" fontId="0" fillId="0" borderId="39" xfId="0" applyBorder="1"/>
    <xf numFmtId="4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C13" sqref="C13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zoomScaleNormal="100" workbookViewId="0">
      <selection activeCell="E43" sqref="E43"/>
    </sheetView>
  </sheetViews>
  <sheetFormatPr defaultRowHeight="15" x14ac:dyDescent="0.25"/>
  <cols>
    <col min="1" max="1" width="33.28515625" customWidth="1"/>
    <col min="2" max="2" width="24.85546875" bestFit="1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61</v>
      </c>
      <c r="C3" s="1"/>
      <c r="D3" s="5" t="s">
        <v>42</v>
      </c>
      <c r="E3" t="s">
        <v>62</v>
      </c>
    </row>
    <row r="4" spans="1:7" x14ac:dyDescent="0.25">
      <c r="A4" s="1"/>
      <c r="B4" s="1"/>
      <c r="C4" s="1"/>
      <c r="D4" s="5" t="s">
        <v>41</v>
      </c>
      <c r="E4" s="45">
        <v>41583</v>
      </c>
    </row>
    <row r="5" spans="1:7" ht="16.5" thickBot="1" x14ac:dyDescent="0.3">
      <c r="A5" s="1"/>
      <c r="B5" s="1"/>
      <c r="C5" s="1"/>
      <c r="D5" s="5" t="s">
        <v>25</v>
      </c>
      <c r="E5" t="s">
        <v>63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64</v>
      </c>
      <c r="C9" s="47"/>
      <c r="D9" s="48">
        <v>0</v>
      </c>
      <c r="E9" s="49">
        <f>D9*C9</f>
        <v>0</v>
      </c>
      <c r="F9" s="50"/>
      <c r="G9" s="28" t="s">
        <v>59</v>
      </c>
    </row>
    <row r="10" spans="1:7" x14ac:dyDescent="0.25">
      <c r="B10" s="51" t="s">
        <v>65</v>
      </c>
      <c r="C10" s="44"/>
      <c r="D10" s="44"/>
      <c r="E10" s="52"/>
    </row>
    <row r="11" spans="1:7" x14ac:dyDescent="0.25">
      <c r="B11" s="51" t="s">
        <v>66</v>
      </c>
      <c r="C11" s="44"/>
      <c r="D11" s="44"/>
      <c r="E11" s="52"/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63" t="s">
        <v>54</v>
      </c>
      <c r="E15" s="62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4" t="s">
        <v>67</v>
      </c>
      <c r="C17" s="56">
        <v>36960.94</v>
      </c>
      <c r="D17" s="57">
        <v>0.35</v>
      </c>
      <c r="E17" s="56">
        <f>(1.1*C17)/(1-D17)</f>
        <v>62549.283076923086</v>
      </c>
      <c r="F17" s="50">
        <v>41583</v>
      </c>
      <c r="G17" s="28" t="s">
        <v>60</v>
      </c>
    </row>
    <row r="18" spans="1:7" x14ac:dyDescent="0.25">
      <c r="B18" s="44" t="s">
        <v>68</v>
      </c>
      <c r="C18" s="56">
        <v>97976.44</v>
      </c>
      <c r="D18" s="57">
        <v>0.35</v>
      </c>
      <c r="E18" s="56">
        <f t="shared" ref="E18:E19" si="0">(1.1*C18)/(1-D18)</f>
        <v>165806.28307692311</v>
      </c>
      <c r="F18" s="75"/>
      <c r="G18" s="27"/>
    </row>
    <row r="19" spans="1:7" x14ac:dyDescent="0.25">
      <c r="B19" s="44" t="s">
        <v>69</v>
      </c>
      <c r="C19" s="56">
        <v>40984.9</v>
      </c>
      <c r="D19" s="57">
        <v>0.35</v>
      </c>
      <c r="E19" s="56">
        <f t="shared" si="0"/>
        <v>69359.061538461552</v>
      </c>
    </row>
    <row r="20" spans="1:7" ht="15.75" thickBot="1" x14ac:dyDescent="0.3">
      <c r="A20" s="1"/>
      <c r="B20" s="44"/>
      <c r="C20" s="56"/>
      <c r="D20" s="57">
        <v>0</v>
      </c>
      <c r="E20" s="56">
        <f>C20</f>
        <v>0</v>
      </c>
    </row>
    <row r="21" spans="1:7" ht="15.75" thickBot="1" x14ac:dyDescent="0.3">
      <c r="A21" s="1"/>
      <c r="B21" s="27"/>
      <c r="C21" s="58"/>
      <c r="D21" s="63" t="s">
        <v>54</v>
      </c>
      <c r="E21" s="56">
        <f>SUM(E17:E20)</f>
        <v>297714.62769230775</v>
      </c>
      <c r="F21" s="76"/>
    </row>
    <row r="22" spans="1:7" ht="15.75" thickBot="1" x14ac:dyDescent="0.3">
      <c r="B22" s="1"/>
      <c r="C22" s="58"/>
      <c r="D22" s="27"/>
      <c r="E22" s="58"/>
      <c r="F22" s="6" t="s">
        <v>28</v>
      </c>
      <c r="G22" s="6" t="s">
        <v>16</v>
      </c>
    </row>
    <row r="23" spans="1:7" ht="15.75" thickBot="1" x14ac:dyDescent="0.3">
      <c r="A23" s="6" t="s">
        <v>27</v>
      </c>
      <c r="B23" s="2" t="s">
        <v>71</v>
      </c>
      <c r="C23" s="56">
        <v>15000</v>
      </c>
      <c r="D23" s="57">
        <v>1</v>
      </c>
      <c r="E23" s="56">
        <f>C23*(1+D23)</f>
        <v>30000</v>
      </c>
      <c r="F23" s="50">
        <v>41583</v>
      </c>
      <c r="G23" s="28" t="s">
        <v>60</v>
      </c>
    </row>
    <row r="24" spans="1:7" x14ac:dyDescent="0.25">
      <c r="A24" s="1"/>
      <c r="B24" s="2" t="s">
        <v>70</v>
      </c>
      <c r="C24" s="56">
        <v>2000</v>
      </c>
      <c r="D24" s="57">
        <v>1</v>
      </c>
      <c r="E24" s="56">
        <f>C24*(1+D24)</f>
        <v>4000</v>
      </c>
      <c r="F24" s="75"/>
      <c r="G24" s="27"/>
    </row>
    <row r="25" spans="1:7" ht="15.75" thickBot="1" x14ac:dyDescent="0.3">
      <c r="B25" s="2" t="s">
        <v>72</v>
      </c>
      <c r="C25" s="56">
        <v>5000</v>
      </c>
      <c r="D25" s="57">
        <v>1</v>
      </c>
      <c r="E25" s="56">
        <f>C25*(1+D25)</f>
        <v>10000</v>
      </c>
    </row>
    <row r="26" spans="1:7" ht="15.75" thickBot="1" x14ac:dyDescent="0.3">
      <c r="D26" s="63" t="s">
        <v>54</v>
      </c>
      <c r="E26" s="77">
        <f>SUM(E23:E25)</f>
        <v>44000</v>
      </c>
      <c r="F26" s="76"/>
    </row>
    <row r="28" spans="1:7" x14ac:dyDescent="0.25">
      <c r="A28" s="1"/>
    </row>
    <row r="29" spans="1:7" ht="15.75" thickBot="1" x14ac:dyDescent="0.3">
      <c r="A29" s="1"/>
      <c r="C29" s="1" t="s">
        <v>30</v>
      </c>
      <c r="D29" s="1" t="s">
        <v>31</v>
      </c>
      <c r="E29" s="1" t="s">
        <v>32</v>
      </c>
      <c r="F29" s="6" t="s">
        <v>28</v>
      </c>
      <c r="G29" s="6" t="s">
        <v>16</v>
      </c>
    </row>
    <row r="30" spans="1:7" ht="15.75" thickBot="1" x14ac:dyDescent="0.3">
      <c r="A30" s="6" t="s">
        <v>24</v>
      </c>
      <c r="B30" s="29" t="s">
        <v>33</v>
      </c>
      <c r="C30" s="28">
        <v>2</v>
      </c>
      <c r="D30" s="28">
        <v>40</v>
      </c>
      <c r="E30" s="28">
        <f>D30</f>
        <v>40</v>
      </c>
      <c r="F30" s="50">
        <v>41583</v>
      </c>
      <c r="G30" s="28" t="s">
        <v>60</v>
      </c>
    </row>
    <row r="31" spans="1:7" ht="15.75" thickBot="1" x14ac:dyDescent="0.3">
      <c r="A31" s="6"/>
      <c r="B31" s="29" t="s">
        <v>34</v>
      </c>
      <c r="C31" s="28">
        <v>2</v>
      </c>
      <c r="D31" s="28">
        <v>40</v>
      </c>
      <c r="E31" s="28">
        <f t="shared" ref="E31:E32" si="1">D31</f>
        <v>40</v>
      </c>
      <c r="F31" s="50">
        <v>41583</v>
      </c>
      <c r="G31" s="28" t="s">
        <v>60</v>
      </c>
    </row>
    <row r="32" spans="1:7" ht="15.75" thickBot="1" x14ac:dyDescent="0.3">
      <c r="A32" s="1"/>
      <c r="B32" s="29" t="s">
        <v>35</v>
      </c>
      <c r="C32" s="28">
        <v>2</v>
      </c>
      <c r="D32" s="28">
        <v>40</v>
      </c>
      <c r="E32" s="28">
        <f t="shared" si="1"/>
        <v>40</v>
      </c>
      <c r="F32" s="50">
        <v>41583</v>
      </c>
      <c r="G32" s="28" t="s">
        <v>60</v>
      </c>
    </row>
    <row r="33" spans="1:7" ht="15.75" thickBot="1" x14ac:dyDescent="0.3">
      <c r="A33" s="1"/>
      <c r="C33" s="6" t="s">
        <v>28</v>
      </c>
      <c r="D33" s="6" t="s">
        <v>16</v>
      </c>
      <c r="G33" s="27"/>
    </row>
    <row r="34" spans="1:7" ht="15.75" thickBot="1" x14ac:dyDescent="0.3">
      <c r="A34" s="6" t="s">
        <v>58</v>
      </c>
      <c r="B34" s="59">
        <f>(SUM(C31:D31)+SUM(C32:D32)+SUM(C30:D30))*1800</f>
        <v>226800</v>
      </c>
      <c r="C34" s="50">
        <v>41583</v>
      </c>
      <c r="D34" s="28" t="s">
        <v>60</v>
      </c>
    </row>
    <row r="35" spans="1:7" ht="15.75" thickBot="1" x14ac:dyDescent="0.3">
      <c r="A35" s="1" t="s">
        <v>52</v>
      </c>
      <c r="B35" s="28"/>
    </row>
    <row r="36" spans="1:7" ht="15.75" thickBot="1" x14ac:dyDescent="0.3">
      <c r="A36" s="63" t="s">
        <v>54</v>
      </c>
      <c r="B36" s="61">
        <f>SUM(B34:B35)</f>
        <v>226800</v>
      </c>
      <c r="C36" s="64"/>
    </row>
    <row r="37" spans="1:7" ht="15.75" thickBot="1" x14ac:dyDescent="0.3">
      <c r="A37" s="1"/>
      <c r="B37" s="26"/>
      <c r="C37" s="6" t="s">
        <v>28</v>
      </c>
      <c r="D37" s="6" t="s">
        <v>16</v>
      </c>
    </row>
    <row r="38" spans="1:7" ht="15.75" thickBot="1" x14ac:dyDescent="0.3">
      <c r="A38" s="6" t="s">
        <v>29</v>
      </c>
      <c r="B38" s="59" t="s">
        <v>73</v>
      </c>
      <c r="C38" s="50">
        <v>41583</v>
      </c>
      <c r="D38" s="28" t="s">
        <v>60</v>
      </c>
    </row>
    <row r="39" spans="1:7" ht="15.75" thickBot="1" x14ac:dyDescent="0.3">
      <c r="B39" s="28"/>
    </row>
    <row r="40" spans="1:7" ht="15.75" thickBot="1" x14ac:dyDescent="0.3">
      <c r="B40" s="28"/>
    </row>
    <row r="41" spans="1:7" ht="15.75" thickBot="1" x14ac:dyDescent="0.3">
      <c r="B41" s="28"/>
    </row>
    <row r="42" spans="1:7" ht="15.75" thickBot="1" x14ac:dyDescent="0.3">
      <c r="A42" s="63" t="s">
        <v>54</v>
      </c>
      <c r="B42" s="61">
        <f>SUM(B38:B41)</f>
        <v>0</v>
      </c>
      <c r="C42" s="64"/>
    </row>
    <row r="43" spans="1:7" ht="15.75" thickBot="1" x14ac:dyDescent="0.3">
      <c r="B43" s="27"/>
      <c r="E43" t="s">
        <v>55</v>
      </c>
      <c r="F43" t="s">
        <v>56</v>
      </c>
    </row>
    <row r="44" spans="1:7" ht="15.75" thickBot="1" x14ac:dyDescent="0.3">
      <c r="A44" s="6" t="s">
        <v>15</v>
      </c>
      <c r="B44" s="60"/>
      <c r="D44" s="61">
        <f>B36+E26+E21+E15</f>
        <v>568514.62769230781</v>
      </c>
      <c r="E44" s="64"/>
      <c r="F44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2013-11-05T14:52:38Z</dcterms:modified>
</cp:coreProperties>
</file>