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20" yWindow="405" windowWidth="15600" windowHeight="11310" activeTab="1"/>
  </bookViews>
  <sheets>
    <sheet name="Tech Hours" sheetId="1" r:id="rId1"/>
    <sheet name="Internal Quote Form" sheetId="2" r:id="rId2"/>
    <sheet name="Sheet3" sheetId="3" r:id="rId3"/>
  </sheets>
  <calcPr calcId="145621" concurrentCalc="0"/>
</workbook>
</file>

<file path=xl/calcChain.xml><?xml version="1.0" encoding="utf-8"?>
<calcChain xmlns="http://schemas.openxmlformats.org/spreadsheetml/2006/main">
  <c r="E19" i="2" l="1"/>
  <c r="E18" i="2"/>
  <c r="E15" i="2"/>
  <c r="B41" i="2"/>
  <c r="B32" i="2"/>
  <c r="B35" i="2"/>
  <c r="E23" i="2"/>
  <c r="E22" i="2"/>
  <c r="E17" i="2"/>
  <c r="E9" i="2"/>
  <c r="E24" i="2"/>
  <c r="E20" i="2"/>
  <c r="D43" i="2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<sst xmlns="http://schemas.openxmlformats.org/spreadsheetml/2006/main" count="96" uniqueCount="69">
  <si>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</si>
  <si>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</si>
  <si>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</si>
  <si>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</si>
  <si>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</si>
  <si>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</si>
  <si>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</si>
  <si>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</si>
  <si>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</si>
  <si>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</si>
  <si>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</si>
  <si>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</si>
  <si>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</si>
  <si>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</si>
  <si>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</si>
  <si>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</si>
  <si>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</si>
  <si>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</si>
  <si>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</si>
  <si>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</si>
  <si>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</si>
  <si>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</si>
  <si>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</si>
  <si>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</si>
  <si>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</si>
  <si>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</si>
  <si>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</si>
  <si>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</si>
  <si>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</si>
  <si>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</si>
  <si>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</si>
  <si>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</si>
  <si>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</si>
  <si>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</si>
  <si>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</si>
  <si>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</si>
  <si>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</si>
  <si>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</si>
  <si>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</si>
  <si>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</si>
  <si>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</si>
  <si>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</si>
  <si>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</si>
  <si>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</si>
  <si>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</si>
  <si>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</si>
  <si>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</si>
  <si>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</si>
  <si>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</si>
  <si>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</si>
  <si>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</si>
  <si>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</si>
  <si>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</si>
  <si>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</si>
  <si>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</si>
  <si>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</si>
  <si>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</si>
  <si>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</si>
  <si>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</si>
  <si>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Additional for Air Fare</t>
  </si>
  <si>
    <t>MDT</t>
  </si>
  <si>
    <t>AV-QT-001  Rev.0  06/03/2014</t>
  </si>
  <si>
    <t>Fred Johnson</t>
  </si>
  <si>
    <t>061014-01</t>
  </si>
  <si>
    <t>A-Mist 40TF</t>
  </si>
  <si>
    <t>McClain Durham Layout 1</t>
  </si>
  <si>
    <t>Jacobs</t>
  </si>
  <si>
    <t>Plenum</t>
  </si>
  <si>
    <t>Gripples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</si>
</sst>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7" xfId="0" applyBorder="1"/>
    <xf numFmtId="0" fontId="0" fillId="0" borderId="28" xfId="0" applyBorder="1"/>
    <xf numFmtId="9" fontId="0" fillId="0" borderId="28" xfId="0" applyNumberForma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44" fontId="0" fillId="0" borderId="28" xfId="1" applyFont="1" applyBorder="1"/>
    <xf numFmtId="44" fontId="0" fillId="0" borderId="29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1" xfId="1" applyFont="1" applyBorder="1"/>
    <xf numFmtId="44" fontId="0" fillId="0" borderId="33" xfId="1" applyFont="1" applyBorder="1"/>
    <xf numFmtId="9" fontId="0" fillId="0" borderId="33" xfId="0" applyNumberFormat="1" applyBorder="1"/>
    <xf numFmtId="44" fontId="0" fillId="0" borderId="34" xfId="1" applyFont="1" applyBorder="1"/>
    <xf numFmtId="44" fontId="0" fillId="0" borderId="0" xfId="1" applyFont="1" applyBorder="1"/>
    <xf numFmtId="0" fontId="1" fillId="0" borderId="27" xfId="0" applyFont="1" applyBorder="1"/>
    <xf numFmtId="0" fontId="1" fillId="0" borderId="32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5" xfId="0" applyBorder="1"/>
    <xf numFmtId="0" fontId="0" fillId="0" borderId="0" xfId="0" applyBorder="1" applyAlignment="1">
      <alignment horizontal="right"/>
    </xf>
    <xf numFmtId="0" fontId="0" fillId="0" borderId="36" xfId="0" applyBorder="1"/>
    <xf numFmtId="0" fontId="5" fillId="0" borderId="0" xfId="0" applyFont="1"/>
    <xf numFmtId="0" fontId="6" fillId="0" borderId="37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9"/>
      <c r="C5" s="78"/>
      <c r="D5" s="7"/>
      <c r="E5" s="78"/>
      <c r="J5" s="11"/>
      <c r="K5" s="12"/>
      <c r="L5" s="12"/>
      <c r="M5" s="13"/>
      <c r="O5" s="74"/>
      <c r="P5" s="75"/>
    </row>
    <row r="6" spans="1:16" x14ac:dyDescent="0.25">
      <c r="C6" s="80"/>
      <c r="D6" s="81"/>
      <c r="E6" s="78"/>
      <c r="J6" s="11"/>
      <c r="K6" s="12"/>
      <c r="L6" s="12"/>
      <c r="M6" s="13"/>
      <c r="O6" s="76"/>
      <c r="P6" s="77"/>
    </row>
    <row r="7" spans="1:16" x14ac:dyDescent="0.25">
      <c r="C7" s="78"/>
      <c r="D7" s="7"/>
      <c r="E7" s="78"/>
      <c r="J7" s="11"/>
      <c r="K7" s="12"/>
      <c r="L7" s="12"/>
      <c r="M7" s="13"/>
      <c r="O7" s="76"/>
      <c r="P7" s="77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8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8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abSelected="1" zoomScaleNormal="100" workbookViewId="0">
      <selection activeCell="D29" sqref="D29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65</v>
      </c>
      <c r="C3" s="1"/>
      <c r="D3" s="5" t="s">
        <v>42</v>
      </c>
      <c r="E3" t="s">
        <v>62</v>
      </c>
    </row>
    <row r="4" spans="1:7" x14ac:dyDescent="0.25">
      <c r="A4" s="1"/>
      <c r="B4" s="1"/>
      <c r="C4" s="1"/>
      <c r="D4" s="5" t="s">
        <v>41</v>
      </c>
      <c r="E4" s="45">
        <v>41795</v>
      </c>
    </row>
    <row r="5" spans="1:7" ht="16.5" thickBot="1" x14ac:dyDescent="0.3">
      <c r="A5" s="1"/>
      <c r="B5" s="1"/>
      <c r="C5" s="1"/>
      <c r="D5" s="5" t="s">
        <v>25</v>
      </c>
      <c r="E5" t="s">
        <v>63</v>
      </c>
      <c r="F5" s="72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3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64</v>
      </c>
      <c r="C9" s="47"/>
      <c r="D9" s="48">
        <v>0</v>
      </c>
      <c r="E9" s="49">
        <f>D9*C9</f>
        <v>0</v>
      </c>
      <c r="F9" s="57">
        <v>41800</v>
      </c>
      <c r="G9" s="28" t="s">
        <v>60</v>
      </c>
    </row>
    <row r="10" spans="1:7" x14ac:dyDescent="0.25">
      <c r="B10" s="50"/>
      <c r="C10" s="44"/>
      <c r="D10" s="44"/>
      <c r="E10" s="51"/>
    </row>
    <row r="11" spans="1:7" x14ac:dyDescent="0.25">
      <c r="B11" s="50"/>
      <c r="C11" s="44"/>
      <c r="D11" s="44"/>
      <c r="E11" s="51"/>
    </row>
    <row r="12" spans="1:7" x14ac:dyDescent="0.25">
      <c r="B12" s="50"/>
      <c r="C12" s="44"/>
      <c r="D12" s="44"/>
      <c r="E12" s="51"/>
    </row>
    <row r="13" spans="1:7" x14ac:dyDescent="0.25">
      <c r="B13" s="50"/>
      <c r="C13" s="44"/>
      <c r="D13" s="44"/>
      <c r="E13" s="51"/>
    </row>
    <row r="14" spans="1:7" ht="15.75" thickBot="1" x14ac:dyDescent="0.3">
      <c r="B14" s="52"/>
      <c r="C14" s="53"/>
      <c r="D14" s="53"/>
      <c r="E14" s="54"/>
    </row>
    <row r="15" spans="1:7" ht="15.75" thickBot="1" x14ac:dyDescent="0.3">
      <c r="B15" s="27"/>
      <c r="C15" s="27"/>
      <c r="D15" s="70" t="s">
        <v>54</v>
      </c>
      <c r="E15" s="69">
        <f>SUM(E9:E14)</f>
        <v>0</v>
      </c>
      <c r="F15" s="71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66</v>
      </c>
      <c r="C17" s="55">
        <v>4830.58</v>
      </c>
      <c r="D17" s="48">
        <v>0.35</v>
      </c>
      <c r="E17" s="56">
        <f>(1.1*C17)/(1-D17)</f>
        <v>8174.8276923076919</v>
      </c>
      <c r="F17" s="57">
        <v>41800</v>
      </c>
      <c r="G17" s="28" t="s">
        <v>60</v>
      </c>
    </row>
    <row r="18" spans="1:7" x14ac:dyDescent="0.25">
      <c r="A18" s="1"/>
      <c r="B18" s="50" t="s">
        <v>67</v>
      </c>
      <c r="C18" s="82">
        <v>125</v>
      </c>
      <c r="D18" s="58">
        <v>1</v>
      </c>
      <c r="E18" s="59">
        <f>C18*2</f>
        <v>250</v>
      </c>
    </row>
    <row r="19" spans="1:7" ht="15.75" thickBot="1" x14ac:dyDescent="0.3">
      <c r="A19" s="1"/>
      <c r="B19" s="52"/>
      <c r="C19" s="60"/>
      <c r="D19" s="61">
        <v>1</v>
      </c>
      <c r="E19" s="62">
        <f>C19*2</f>
        <v>0</v>
      </c>
    </row>
    <row r="20" spans="1:7" ht="15.75" thickBot="1" x14ac:dyDescent="0.3">
      <c r="A20" s="1"/>
      <c r="B20" s="27"/>
      <c r="C20" s="63"/>
      <c r="D20" s="70" t="s">
        <v>54</v>
      </c>
      <c r="E20" s="66">
        <f>SUM(E17:E19)</f>
        <v>8424.8276923076919</v>
      </c>
      <c r="F20" s="71"/>
    </row>
    <row r="21" spans="1:7" ht="15.75" thickBot="1" x14ac:dyDescent="0.3">
      <c r="B21" s="1"/>
      <c r="C21" s="63"/>
      <c r="D21" s="27"/>
      <c r="E21" s="63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64" t="s">
        <v>68</v>
      </c>
      <c r="C22" s="55">
        <v>300</v>
      </c>
      <c r="D22" s="48">
        <v>1</v>
      </c>
      <c r="E22" s="56">
        <f>C22*(1+D22)</f>
        <v>600</v>
      </c>
      <c r="F22" s="57">
        <v>41800</v>
      </c>
      <c r="G22" s="28" t="s">
        <v>60</v>
      </c>
    </row>
    <row r="23" spans="1:7" ht="15.75" thickBot="1" x14ac:dyDescent="0.3">
      <c r="B23" s="65"/>
      <c r="C23" s="60"/>
      <c r="D23" s="61">
        <v>1</v>
      </c>
      <c r="E23" s="62">
        <f>C23*(1+D23)</f>
        <v>0</v>
      </c>
    </row>
    <row r="24" spans="1:7" ht="15.75" thickBot="1" x14ac:dyDescent="0.3">
      <c r="D24" s="70" t="s">
        <v>54</v>
      </c>
      <c r="E24" s="66">
        <f>SUM(E22:E23)</f>
        <v>600</v>
      </c>
      <c r="F24" s="71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3</v>
      </c>
      <c r="D28" s="28">
        <v>2.5</v>
      </c>
      <c r="E28" s="28">
        <v>4</v>
      </c>
      <c r="F28" s="57">
        <v>41800</v>
      </c>
      <c r="G28" s="28" t="s">
        <v>60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6">
        <f>SUM(C28:D28)*1800</f>
        <v>9900</v>
      </c>
      <c r="C32" s="57">
        <v>41800</v>
      </c>
      <c r="D32" s="28" t="s">
        <v>60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1" t="s">
        <v>59</v>
      </c>
      <c r="B34" s="28"/>
    </row>
    <row r="35" spans="1:6" ht="15.75" thickBot="1" x14ac:dyDescent="0.3">
      <c r="A35" s="70" t="s">
        <v>54</v>
      </c>
      <c r="B35" s="68">
        <f>SUM(B32:B33)</f>
        <v>9900</v>
      </c>
      <c r="C35" s="71"/>
    </row>
    <row r="36" spans="1:6" ht="15.75" thickBot="1" x14ac:dyDescent="0.3">
      <c r="A36" s="1"/>
      <c r="B36" s="26"/>
      <c r="C36" s="6" t="s">
        <v>28</v>
      </c>
      <c r="D36" s="6" t="s">
        <v>16</v>
      </c>
    </row>
    <row r="37" spans="1:6" ht="15.75" thickBot="1" x14ac:dyDescent="0.3">
      <c r="A37" s="6" t="s">
        <v>29</v>
      </c>
      <c r="B37" s="66">
        <v>0</v>
      </c>
      <c r="C37" s="57">
        <v>41800</v>
      </c>
      <c r="D37" s="28" t="s">
        <v>60</v>
      </c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70" t="s">
        <v>54</v>
      </c>
      <c r="B41" s="68">
        <f>SUM(B37:B40)</f>
        <v>0</v>
      </c>
      <c r="C41" s="71"/>
    </row>
    <row r="42" spans="1:6" ht="15.75" thickBot="1" x14ac:dyDescent="0.3">
      <c r="B42" s="27"/>
      <c r="E42" t="s">
        <v>55</v>
      </c>
      <c r="F42" t="s">
        <v>56</v>
      </c>
    </row>
    <row r="43" spans="1:6" ht="15.75" thickBot="1" x14ac:dyDescent="0.3">
      <c r="A43" s="6" t="s">
        <v>15</v>
      </c>
      <c r="B43" s="67"/>
      <c r="D43" s="68">
        <f>B41+B35+E24+E20+E15</f>
        <v>18924.827692307692</v>
      </c>
      <c r="E43" s="71"/>
      <c r="F43" s="71"/>
    </row>
    <row r="46" spans="1:6" x14ac:dyDescent="0.25">
      <c r="A46" t="s">
        <v>61</v>
      </c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2014-06-10T11:55:25Z</dcterms:modified>
</cp:coreProperties>
</file>