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0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C19" i="2"/>
  <c r="C18" i="2"/>
  <c r="E18" i="2" s="1"/>
  <c r="C17" i="2"/>
  <c r="E23" i="2" l="1"/>
  <c r="E24" i="2" s="1"/>
  <c r="E22" i="2"/>
  <c r="B32" i="2"/>
  <c r="B34" i="2" s="1"/>
  <c r="E15" i="2"/>
  <c r="B40" i="2"/>
  <c r="E17" i="2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20" i="2" l="1"/>
  <c r="D42" i="2" s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<sst xmlns="http://schemas.openxmlformats.org/spreadsheetml/2006/main" count="95" uniqueCount="69">
  <si>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</si>
  <si>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</si>
  <si>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</si>
  <si>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</si>
  <si>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</si>
  <si>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</si>
  <si>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</si>
  <si>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</si>
  <si>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</si>
  <si>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</si>
  <si>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</si>
  <si>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</si>
  <si>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</si>
  <si>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</si>
  <si>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</si>
  <si>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</si>
  <si>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</si>
  <si>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</si>
  <si>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</si>
  <si>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</si>
  <si>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</si>
  <si>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</si>
  <si>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</si>
  <si>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</si>
  <si>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</si>
  <si>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</si>
  <si>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</si>
  <si>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</si>
  <si>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</si>
  <si>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</si>
  <si>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</si>
  <si>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</si>
  <si>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</si>
  <si>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</si>
  <si>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</si>
  <si>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</si>
  <si>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</si>
  <si>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</si>
  <si>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</si>
  <si>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</si>
  <si>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</si>
  <si>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</si>
  <si>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</si>
  <si>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</si>
  <si>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</si>
  <si>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</si>
  <si>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</si>
  <si>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</si>
  <si>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</si>
  <si>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</si>
  <si>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</si>
  <si>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</si>
  <si>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</si>
  <si>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</si>
  <si>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</si>
  <si>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</si>
  <si>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</si>
  <si>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</si>
  <si>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</si>
  <si>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Duct</t>
  </si>
  <si>
    <t>Gripples</t>
  </si>
  <si>
    <t>MDT</t>
  </si>
  <si>
    <t>022614-01</t>
  </si>
  <si>
    <t>Mike Connors</t>
  </si>
  <si>
    <t>Bonney Forge</t>
  </si>
  <si>
    <t>Absolent</t>
  </si>
  <si>
    <t>Plenum</t>
  </si>
  <si>
    <t>Hood</t>
  </si>
  <si>
    <t>Supports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</si>
</sst>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5" sqref="E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41685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/>
      <c r="D9" s="48">
        <v>0</v>
      </c>
      <c r="E9" s="49">
        <f>D9*C9</f>
        <v>0</v>
      </c>
      <c r="F9" s="50">
        <v>41696</v>
      </c>
      <c r="G9" s="28" t="s">
        <v>61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f>1814.31*2</f>
        <v>3628.62</v>
      </c>
      <c r="D17" s="48">
        <v>0.35</v>
      </c>
      <c r="E17" s="57">
        <f>(1.1*C17)/(1-D17)</f>
        <v>6140.7415384615388</v>
      </c>
      <c r="F17" s="50">
        <v>41696</v>
      </c>
      <c r="G17" s="28" t="s">
        <v>61</v>
      </c>
    </row>
    <row r="18" spans="1:7" x14ac:dyDescent="0.25">
      <c r="A18" s="1"/>
      <c r="B18" s="51" t="s">
        <v>66</v>
      </c>
      <c r="C18" s="59">
        <f>2*125</f>
        <v>250</v>
      </c>
      <c r="D18" s="60">
        <v>1</v>
      </c>
      <c r="E18" s="61">
        <f>C18*(D18+1)</f>
        <v>500</v>
      </c>
    </row>
    <row r="19" spans="1:7" ht="15.75" thickBot="1" x14ac:dyDescent="0.3">
      <c r="A19" s="1"/>
      <c r="B19" s="53" t="s">
        <v>67</v>
      </c>
      <c r="C19" s="62">
        <f>4*1800</f>
        <v>7200</v>
      </c>
      <c r="D19" s="63">
        <v>1</v>
      </c>
      <c r="E19" s="64">
        <f>(C19)*(1+D19)</f>
        <v>14400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SUM(E17:E19)</f>
        <v>21040.741538461538</v>
      </c>
      <c r="F20" s="73"/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60</v>
      </c>
      <c r="C22" s="56">
        <v>200</v>
      </c>
      <c r="D22" s="48">
        <v>1</v>
      </c>
      <c r="E22" s="57">
        <f>C22*(1+D22)</f>
        <v>400</v>
      </c>
      <c r="F22" s="50">
        <v>41696</v>
      </c>
      <c r="G22" s="28" t="s">
        <v>61</v>
      </c>
    </row>
    <row r="23" spans="1:7" ht="15.75" thickBot="1" x14ac:dyDescent="0.3">
      <c r="B23" s="67" t="s">
        <v>68</v>
      </c>
      <c r="C23" s="62">
        <v>400</v>
      </c>
      <c r="D23" s="63">
        <v>1</v>
      </c>
      <c r="E23" s="64">
        <f>C23*(1+D23)</f>
        <v>800</v>
      </c>
    </row>
    <row r="24" spans="1:7" ht="15.75" thickBot="1" x14ac:dyDescent="0.3">
      <c r="D24" s="72" t="s">
        <v>54</v>
      </c>
      <c r="E24" s="84">
        <f>SUM(E22:E23)</f>
        <v>1200</v>
      </c>
      <c r="F24" s="73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3</v>
      </c>
      <c r="F28" s="50">
        <v>41696</v>
      </c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8">
        <f>SUM(C28:D28)*1800</f>
        <v>9000</v>
      </c>
      <c r="C32" s="50">
        <v>41696</v>
      </c>
      <c r="D32" s="28" t="s">
        <v>61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2" t="s">
        <v>54</v>
      </c>
      <c r="B34" s="70">
        <f>SUM(B32:B33)</f>
        <v>9000</v>
      </c>
      <c r="C34" s="73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8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2" t="s">
        <v>54</v>
      </c>
      <c r="B40" s="70">
        <f>SUM(B36:B39)</f>
        <v>0</v>
      </c>
      <c r="C40" s="73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9"/>
      <c r="D42" s="70">
        <f>B40+B34+E24+E20+E15</f>
        <v>31240.741538461538</v>
      </c>
      <c r="E42" s="73"/>
      <c r="F42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2014-02-26T15:03:00Z</dcterms:modified>
</cp:coreProperties>
</file>