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2" l="1"/>
  <c r="E12" i="2"/>
  <c r="C11" i="2"/>
  <c r="E11" i="2" s="1"/>
  <c r="E21" i="2" l="1"/>
  <c r="E20" i="2"/>
  <c r="E9" i="2"/>
  <c r="E15" i="2"/>
  <c r="E16" i="2"/>
  <c r="C10" i="2"/>
  <c r="E10" i="2" s="1"/>
  <c r="E14" i="2"/>
  <c r="B43" i="2" l="1"/>
  <c r="B34" i="2" l="1"/>
  <c r="B37" i="2" s="1"/>
  <c r="E25" i="2"/>
  <c r="E24" i="2"/>
  <c r="E19" i="2"/>
  <c r="E17" i="2"/>
  <c r="E26" i="2" l="1"/>
  <c r="E22" i="2"/>
  <c r="D45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<sst xmlns="http://schemas.openxmlformats.org/spreadsheetml/2006/main" count="106" uniqueCount="76">
  <si>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</si>
  <si>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</si>
  <si>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</si>
  <si>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</si>
  <si>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</si>
  <si>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</si>
  <si>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</si>
  <si>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</si>
  <si>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</si>
  <si>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</si>
  <si>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</si>
  <si>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</si>
  <si>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</si>
  <si>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</si>
  <si>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</si>
  <si>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</si>
  <si>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</si>
  <si>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</si>
  <si>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</si>
  <si>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</si>
  <si>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</si>
  <si>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</si>
  <si>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</si>
  <si>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</si>
  <si>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</si>
  <si>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</si>
  <si>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</si>
  <si>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</si>
  <si>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</si>
  <si>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</si>
  <si>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</si>
  <si>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</si>
  <si>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</si>
  <si>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</si>
  <si>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</si>
  <si>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</si>
  <si>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</si>
  <si>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</si>
  <si>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</si>
  <si>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</si>
  <si>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</si>
  <si>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</si>
  <si>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</si>
  <si>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</si>
  <si>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</si>
  <si>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</si>
  <si>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</si>
  <si>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</si>
  <si>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</si>
  <si>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</si>
  <si>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</si>
  <si>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</si>
  <si>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</si>
  <si>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</si>
  <si>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</si>
  <si>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</si>
  <si>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</si>
  <si>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</si>
  <si>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</si>
  <si>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</si>
  <si>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4 Grind Booths</t>
  </si>
  <si>
    <t>2 small tables (3'x2.5')</t>
  </si>
  <si>
    <t>4 big tables (3'x5')</t>
  </si>
  <si>
    <t>48 cartridge collector</t>
  </si>
  <si>
    <t>KB Duct</t>
  </si>
  <si>
    <t>Silencer</t>
  </si>
  <si>
    <t>Up Blast</t>
  </si>
  <si>
    <t>Hardware</t>
  </si>
  <si>
    <t>Transitions</t>
  </si>
  <si>
    <t>Bloom Energy</t>
  </si>
  <si>
    <t>Mike Halbert</t>
  </si>
  <si>
    <t>041514-01</t>
  </si>
  <si>
    <t>Option</t>
  </si>
  <si>
    <t>Damper</t>
  </si>
  <si>
    <t>Control Panel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</si>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</sst>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9" fontId="0" fillId="0" borderId="29" xfId="2" applyFont="1" applyBorder="1"/>
    <xf numFmtId="9" fontId="0" fillId="0" borderId="1" xfId="2" applyFont="1" applyBorder="1"/>
    <xf numFmtId="9" fontId="0" fillId="0" borderId="34" xfId="2" applyFont="1" applyBorder="1"/>
    <xf numFmtId="44" fontId="0" fillId="0" borderId="38" xfId="1" applyFont="1" applyBorder="1"/>
    <xf numFmtId="0" fontId="0" fillId="0" borderId="28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Normal="100" workbookViewId="0">
      <selection activeCell="B9" sqref="B9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72" t="s">
        <v>69</v>
      </c>
      <c r="C3" s="1"/>
      <c r="D3" s="5" t="s">
        <v>42</v>
      </c>
      <c r="E3" t="s">
        <v>70</v>
      </c>
    </row>
    <row r="4" spans="1:7" x14ac:dyDescent="0.25">
      <c r="A4" s="1"/>
      <c r="B4" s="1"/>
      <c r="C4" s="1"/>
      <c r="D4" s="5" t="s">
        <v>41</v>
      </c>
      <c r="E4" s="44">
        <v>41736</v>
      </c>
    </row>
    <row r="5" spans="1:7" ht="16.5" thickBot="1" x14ac:dyDescent="0.3">
      <c r="A5" s="1"/>
      <c r="B5" s="1"/>
      <c r="C5" s="1"/>
      <c r="D5" s="5" t="s">
        <v>25</v>
      </c>
      <c r="E5" t="s">
        <v>71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60</v>
      </c>
      <c r="C9" s="46"/>
      <c r="D9" s="76">
        <v>0.15</v>
      </c>
      <c r="E9" s="52">
        <f t="shared" ref="E9:E10" si="0">C9*(1+D9)</f>
        <v>0</v>
      </c>
      <c r="F9" s="48">
        <v>41745</v>
      </c>
      <c r="G9" s="28" t="s">
        <v>75</v>
      </c>
    </row>
    <row r="10" spans="1:7" x14ac:dyDescent="0.25">
      <c r="B10" s="49" t="s">
        <v>61</v>
      </c>
      <c r="C10" s="75">
        <f>((1000/(3*2))*3*2.5)*2</f>
        <v>2500</v>
      </c>
      <c r="D10" s="77">
        <v>0.15</v>
      </c>
      <c r="E10" s="54">
        <f t="shared" si="0"/>
        <v>2875</v>
      </c>
    </row>
    <row r="11" spans="1:7" x14ac:dyDescent="0.25">
      <c r="B11" s="49" t="s">
        <v>62</v>
      </c>
      <c r="C11" s="75">
        <f>((1000/(3*2))*3*5)*4</f>
        <v>10000</v>
      </c>
      <c r="D11" s="77">
        <v>0.15</v>
      </c>
      <c r="E11" s="54">
        <f>C11*(1+D11)</f>
        <v>11500</v>
      </c>
    </row>
    <row r="12" spans="1:7" x14ac:dyDescent="0.25">
      <c r="B12" s="49" t="s">
        <v>63</v>
      </c>
      <c r="C12" s="75">
        <v>39390</v>
      </c>
      <c r="D12" s="77">
        <v>0.15</v>
      </c>
      <c r="E12" s="54">
        <f>C12*(1+D12)</f>
        <v>45298.5</v>
      </c>
    </row>
    <row r="13" spans="1:7" x14ac:dyDescent="0.25">
      <c r="B13" s="49" t="s">
        <v>65</v>
      </c>
      <c r="C13" s="75">
        <v>1000</v>
      </c>
      <c r="D13" s="77">
        <v>0.15</v>
      </c>
      <c r="E13" s="54">
        <f>C13*(1+D13)</f>
        <v>1150</v>
      </c>
    </row>
    <row r="14" spans="1:7" x14ac:dyDescent="0.25">
      <c r="A14" t="s">
        <v>72</v>
      </c>
      <c r="B14" s="49" t="s">
        <v>65</v>
      </c>
      <c r="C14" s="75">
        <v>2487</v>
      </c>
      <c r="D14" s="77">
        <v>0.15</v>
      </c>
      <c r="E14" s="54">
        <f>C14*(1+D14)</f>
        <v>2860.0499999999997</v>
      </c>
    </row>
    <row r="15" spans="1:7" x14ac:dyDescent="0.25">
      <c r="A15" t="s">
        <v>72</v>
      </c>
      <c r="B15" s="49" t="s">
        <v>73</v>
      </c>
      <c r="C15" s="75">
        <v>760</v>
      </c>
      <c r="D15" s="77">
        <v>0.15</v>
      </c>
      <c r="E15" s="54">
        <f>C15*(1+D15)</f>
        <v>873.99999999999989</v>
      </c>
    </row>
    <row r="16" spans="1:7" ht="15.75" thickBot="1" x14ac:dyDescent="0.3">
      <c r="A16" t="s">
        <v>72</v>
      </c>
      <c r="B16" s="50" t="s">
        <v>74</v>
      </c>
      <c r="C16" s="55">
        <v>4356</v>
      </c>
      <c r="D16" s="78">
        <v>0.15</v>
      </c>
      <c r="E16" s="57">
        <f>C16*(1+D16)</f>
        <v>5009.3999999999996</v>
      </c>
    </row>
    <row r="17" spans="1:7" ht="15.75" thickBot="1" x14ac:dyDescent="0.3">
      <c r="B17" s="27"/>
      <c r="C17" s="27"/>
      <c r="D17" s="63" t="s">
        <v>54</v>
      </c>
      <c r="E17" s="79">
        <f>SUM(E9:E16)</f>
        <v>69566.95</v>
      </c>
      <c r="F17" s="64"/>
    </row>
    <row r="18" spans="1:7" ht="15.75" thickBot="1" x14ac:dyDescent="0.3">
      <c r="C18" s="27"/>
      <c r="D18" s="27"/>
      <c r="E18" s="27"/>
      <c r="F18" s="6" t="s">
        <v>28</v>
      </c>
      <c r="G18" s="6" t="s">
        <v>16</v>
      </c>
    </row>
    <row r="19" spans="1:7" ht="15.75" thickBot="1" x14ac:dyDescent="0.3">
      <c r="A19" s="6" t="s">
        <v>14</v>
      </c>
      <c r="B19" s="45" t="s">
        <v>64</v>
      </c>
      <c r="C19" s="51">
        <v>7115.41</v>
      </c>
      <c r="D19" s="47">
        <v>0.35</v>
      </c>
      <c r="E19" s="52">
        <f>(1.1*C19)/(1-D19)</f>
        <v>12041.463076923077</v>
      </c>
      <c r="F19" s="48">
        <v>41745</v>
      </c>
      <c r="G19" s="28" t="s">
        <v>75</v>
      </c>
    </row>
    <row r="20" spans="1:7" x14ac:dyDescent="0.25">
      <c r="A20" s="1"/>
      <c r="B20" s="49" t="s">
        <v>66</v>
      </c>
      <c r="C20" s="75">
        <v>250</v>
      </c>
      <c r="D20" s="53">
        <v>1</v>
      </c>
      <c r="E20" s="54">
        <f>C20*(D20+1)</f>
        <v>500</v>
      </c>
    </row>
    <row r="21" spans="1:7" ht="15.75" thickBot="1" x14ac:dyDescent="0.3">
      <c r="A21" s="1"/>
      <c r="B21" s="50" t="s">
        <v>68</v>
      </c>
      <c r="C21" s="55">
        <v>750</v>
      </c>
      <c r="D21" s="56">
        <v>1</v>
      </c>
      <c r="E21" s="57">
        <f>C21*(1+D21)</f>
        <v>1500</v>
      </c>
    </row>
    <row r="22" spans="1:7" ht="15.75" thickBot="1" x14ac:dyDescent="0.3">
      <c r="A22" s="1"/>
      <c r="B22" s="27"/>
      <c r="C22" s="58"/>
      <c r="D22" s="63" t="s">
        <v>54</v>
      </c>
      <c r="E22" s="60">
        <f>SUM(E19:E21)</f>
        <v>14041.463076923077</v>
      </c>
      <c r="F22" s="64"/>
    </row>
    <row r="23" spans="1:7" ht="15.75" thickBot="1" x14ac:dyDescent="0.3">
      <c r="B23" s="1"/>
      <c r="C23" s="58"/>
      <c r="D23" s="27"/>
      <c r="E23" s="58"/>
      <c r="F23" s="6" t="s">
        <v>28</v>
      </c>
      <c r="G23" s="6" t="s">
        <v>16</v>
      </c>
    </row>
    <row r="24" spans="1:7" ht="15.75" thickBot="1" x14ac:dyDescent="0.3">
      <c r="A24" s="6" t="s">
        <v>27</v>
      </c>
      <c r="B24" s="80" t="s">
        <v>67</v>
      </c>
      <c r="C24" s="51">
        <v>500</v>
      </c>
      <c r="D24" s="47">
        <v>1</v>
      </c>
      <c r="E24" s="52">
        <f>C24*(1+D24)</f>
        <v>1000</v>
      </c>
      <c r="F24" s="48">
        <v>41745</v>
      </c>
      <c r="G24" s="28" t="s">
        <v>75</v>
      </c>
    </row>
    <row r="25" spans="1:7" ht="15.75" thickBot="1" x14ac:dyDescent="0.3">
      <c r="B25" s="59"/>
      <c r="C25" s="55"/>
      <c r="D25" s="56">
        <v>1</v>
      </c>
      <c r="E25" s="57">
        <f>C25*(1+D25)</f>
        <v>0</v>
      </c>
    </row>
    <row r="26" spans="1:7" ht="15.75" thickBot="1" x14ac:dyDescent="0.3">
      <c r="D26" s="63" t="s">
        <v>54</v>
      </c>
      <c r="E26" s="60">
        <f>SUM(E24:E25)</f>
        <v>1000</v>
      </c>
      <c r="F26" s="64"/>
    </row>
    <row r="28" spans="1:7" x14ac:dyDescent="0.25">
      <c r="A28" s="1"/>
    </row>
    <row r="29" spans="1:7" ht="15.75" thickBot="1" x14ac:dyDescent="0.3">
      <c r="A29" s="1"/>
      <c r="C29" s="1" t="s">
        <v>30</v>
      </c>
      <c r="D29" s="1" t="s">
        <v>31</v>
      </c>
      <c r="E29" s="1" t="s">
        <v>32</v>
      </c>
      <c r="F29" s="6" t="s">
        <v>28</v>
      </c>
      <c r="G29" s="6" t="s">
        <v>16</v>
      </c>
    </row>
    <row r="30" spans="1:7" ht="15.75" thickBot="1" x14ac:dyDescent="0.3">
      <c r="A30" s="6" t="s">
        <v>24</v>
      </c>
      <c r="B30" s="29" t="s">
        <v>33</v>
      </c>
      <c r="C30" s="28">
        <v>2</v>
      </c>
      <c r="D30" s="28">
        <v>4</v>
      </c>
      <c r="E30" s="28">
        <v>5</v>
      </c>
      <c r="F30" s="48">
        <v>41745</v>
      </c>
      <c r="G30" s="28" t="s">
        <v>75</v>
      </c>
    </row>
    <row r="31" spans="1:7" ht="15.75" thickBot="1" x14ac:dyDescent="0.3">
      <c r="A31" s="6"/>
      <c r="B31" s="29" t="s">
        <v>34</v>
      </c>
      <c r="C31" s="28"/>
      <c r="D31" s="28"/>
      <c r="E31" s="28"/>
      <c r="F31" s="28"/>
      <c r="G31" s="28"/>
    </row>
    <row r="32" spans="1:7" ht="15.75" thickBot="1" x14ac:dyDescent="0.3">
      <c r="A32" s="1"/>
      <c r="B32" s="29" t="s">
        <v>35</v>
      </c>
      <c r="C32" s="28"/>
      <c r="D32" s="28"/>
      <c r="E32" s="28"/>
      <c r="F32" s="28"/>
      <c r="G32" s="28"/>
    </row>
    <row r="33" spans="1:7" ht="15.75" thickBot="1" x14ac:dyDescent="0.3">
      <c r="A33" s="1"/>
      <c r="C33" s="6" t="s">
        <v>28</v>
      </c>
      <c r="D33" s="6" t="s">
        <v>16</v>
      </c>
      <c r="G33" s="27"/>
    </row>
    <row r="34" spans="1:7" ht="15.75" thickBot="1" x14ac:dyDescent="0.3">
      <c r="A34" s="6" t="s">
        <v>58</v>
      </c>
      <c r="B34" s="60">
        <f>SUM(C30:D30)*1800</f>
        <v>10800</v>
      </c>
      <c r="C34" s="48">
        <v>41745</v>
      </c>
      <c r="D34" s="28" t="s">
        <v>75</v>
      </c>
    </row>
    <row r="35" spans="1:7" ht="15.75" thickBot="1" x14ac:dyDescent="0.3">
      <c r="A35" s="1" t="s">
        <v>52</v>
      </c>
      <c r="B35" s="28"/>
    </row>
    <row r="36" spans="1:7" ht="15.75" thickBot="1" x14ac:dyDescent="0.3">
      <c r="A36" s="1" t="s">
        <v>59</v>
      </c>
      <c r="B36" s="60">
        <v>1600</v>
      </c>
    </row>
    <row r="37" spans="1:7" ht="15.75" thickBot="1" x14ac:dyDescent="0.3">
      <c r="A37" s="63" t="s">
        <v>54</v>
      </c>
      <c r="B37" s="62">
        <f>SUM(B34:B35)</f>
        <v>10800</v>
      </c>
      <c r="C37" s="64"/>
    </row>
    <row r="38" spans="1:7" ht="15.75" thickBot="1" x14ac:dyDescent="0.3">
      <c r="A38" s="1"/>
      <c r="B38" s="26"/>
      <c r="C38" s="6" t="s">
        <v>28</v>
      </c>
      <c r="D38" s="6" t="s">
        <v>16</v>
      </c>
    </row>
    <row r="39" spans="1:7" ht="15.75" thickBot="1" x14ac:dyDescent="0.3">
      <c r="A39" s="6" t="s">
        <v>29</v>
      </c>
      <c r="B39" s="60">
        <v>800</v>
      </c>
      <c r="C39" s="48">
        <v>41745</v>
      </c>
      <c r="D39" s="28" t="s">
        <v>75</v>
      </c>
    </row>
    <row r="40" spans="1:7" ht="15.75" thickBot="1" x14ac:dyDescent="0.3">
      <c r="B40" s="28"/>
    </row>
    <row r="41" spans="1:7" ht="15.75" thickBot="1" x14ac:dyDescent="0.3">
      <c r="B41" s="28"/>
    </row>
    <row r="42" spans="1:7" ht="15.75" thickBot="1" x14ac:dyDescent="0.3">
      <c r="B42" s="28"/>
    </row>
    <row r="43" spans="1:7" ht="15.75" thickBot="1" x14ac:dyDescent="0.3">
      <c r="A43" s="63" t="s">
        <v>54</v>
      </c>
      <c r="B43" s="62">
        <f>SUM(B39:B42)</f>
        <v>800</v>
      </c>
      <c r="C43" s="64"/>
    </row>
    <row r="44" spans="1:7" ht="15.75" thickBot="1" x14ac:dyDescent="0.3">
      <c r="B44" s="27"/>
      <c r="E44" t="s">
        <v>55</v>
      </c>
      <c r="F44" t="s">
        <v>56</v>
      </c>
    </row>
    <row r="45" spans="1:7" ht="15.75" thickBot="1" x14ac:dyDescent="0.3">
      <c r="A45" s="6" t="s">
        <v>15</v>
      </c>
      <c r="B45" s="61"/>
      <c r="D45" s="62">
        <f>B43+B37+E26+E22+E17</f>
        <v>96208.413076923083</v>
      </c>
      <c r="E45" s="64"/>
      <c r="F45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2014-04-16T12:34:53Z</dcterms:modified>
</cp:coreProperties>
</file>