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5715" windowHeight="8445" activeTab="3"/>
  </bookViews>
  <sheets>
    <sheet name="Zone 1" sheetId="1" r:id="rId1"/>
    <sheet name="Zone 2" sheetId="2" r:id="rId2"/>
    <sheet name="Zone 3" sheetId="3" r:id="rId3"/>
    <sheet name="Total" sheetId="4" r:id="rId4"/>
  </sheets>
  <calcPr calcId="145621"/>
</workbook>
</file>

<file path=xl/calcChain.xml><?xml version="1.0" encoding="utf-8"?>
<calcChain xmlns="http://schemas.openxmlformats.org/spreadsheetml/2006/main">
  <c r="E8" i="4" l="1"/>
  <c r="E7" i="4"/>
  <c r="E6" i="4" l="1"/>
  <c r="D5" i="4"/>
  <c r="C5" i="4"/>
  <c r="D4" i="4"/>
  <c r="C4" i="4"/>
  <c r="D3" i="4"/>
  <c r="I15" i="3"/>
  <c r="D14" i="3"/>
  <c r="I3" i="3"/>
  <c r="D3" i="3"/>
  <c r="D15" i="1"/>
  <c r="C3" i="4" s="1"/>
  <c r="D15" i="2"/>
  <c r="I15" i="2"/>
  <c r="I3" i="2"/>
  <c r="D3" i="2"/>
  <c r="I15" i="1"/>
  <c r="H14" i="1"/>
  <c r="I14" i="1" s="1"/>
  <c r="C14" i="1"/>
  <c r="D14" i="1" s="1"/>
  <c r="I13" i="1"/>
  <c r="D13" i="1"/>
  <c r="I12" i="1"/>
  <c r="D12" i="1"/>
  <c r="H11" i="1"/>
  <c r="I11" i="1" s="1"/>
  <c r="C11" i="1"/>
  <c r="D11" i="1" s="1"/>
  <c r="I10" i="1"/>
  <c r="D10" i="1"/>
  <c r="H9" i="1"/>
  <c r="I9" i="1" s="1"/>
  <c r="C9" i="1"/>
  <c r="D9" i="1" s="1"/>
  <c r="H7" i="1"/>
  <c r="I7" i="1" s="1"/>
  <c r="C7" i="1"/>
  <c r="D7" i="1" s="1"/>
  <c r="H5" i="1"/>
  <c r="I5" i="1" s="1"/>
  <c r="C5" i="1"/>
  <c r="D5" i="1" s="1"/>
  <c r="H4" i="1"/>
  <c r="H8" i="1" s="1"/>
  <c r="I8" i="1" s="1"/>
  <c r="C4" i="1"/>
  <c r="D4" i="1" s="1"/>
  <c r="C14" i="2"/>
  <c r="D14" i="2" s="1"/>
  <c r="H14" i="2"/>
  <c r="I14" i="2" s="1"/>
  <c r="I13" i="2"/>
  <c r="D13" i="2"/>
  <c r="I12" i="2"/>
  <c r="D12" i="2"/>
  <c r="I11" i="2"/>
  <c r="H11" i="2"/>
  <c r="D11" i="2"/>
  <c r="C11" i="2"/>
  <c r="I10" i="2"/>
  <c r="D10" i="2"/>
  <c r="I9" i="2"/>
  <c r="H9" i="2"/>
  <c r="D9" i="2"/>
  <c r="C9" i="2"/>
  <c r="I7" i="2"/>
  <c r="H7" i="2"/>
  <c r="D7" i="2"/>
  <c r="C7" i="2"/>
  <c r="I5" i="2"/>
  <c r="H5" i="2"/>
  <c r="D5" i="2"/>
  <c r="C5" i="2"/>
  <c r="I4" i="2"/>
  <c r="H4" i="2"/>
  <c r="H8" i="2" s="1"/>
  <c r="I8" i="2" s="1"/>
  <c r="D4" i="2"/>
  <c r="C4" i="2"/>
  <c r="C8" i="2" s="1"/>
  <c r="D8" i="2" s="1"/>
  <c r="H14" i="3"/>
  <c r="I14" i="3" s="1"/>
  <c r="I13" i="3"/>
  <c r="I12" i="3"/>
  <c r="I11" i="3"/>
  <c r="H11" i="3"/>
  <c r="I10" i="3"/>
  <c r="H9" i="3"/>
  <c r="I9" i="3" s="1"/>
  <c r="H7" i="3"/>
  <c r="I7" i="3" s="1"/>
  <c r="H5" i="3"/>
  <c r="I5" i="3" s="1"/>
  <c r="H4" i="3"/>
  <c r="H8" i="3" s="1"/>
  <c r="I8" i="3" s="1"/>
  <c r="D13" i="3"/>
  <c r="D12" i="3"/>
  <c r="C11" i="3"/>
  <c r="D11" i="3" s="1"/>
  <c r="D10" i="3"/>
  <c r="C6" i="3"/>
  <c r="C8" i="3"/>
  <c r="D8" i="3" s="1"/>
  <c r="C4" i="3"/>
  <c r="D4" i="3"/>
  <c r="D6" i="3"/>
  <c r="D7" i="3"/>
  <c r="D9" i="3"/>
  <c r="C9" i="3"/>
  <c r="C7" i="3"/>
  <c r="D5" i="3"/>
  <c r="C5" i="3"/>
  <c r="C6" i="1" l="1"/>
  <c r="D6" i="1" s="1"/>
  <c r="C8" i="1"/>
  <c r="D8" i="1" s="1"/>
  <c r="I4" i="1"/>
  <c r="H6" i="1"/>
  <c r="I6" i="1" s="1"/>
  <c r="H6" i="2"/>
  <c r="I6" i="2" s="1"/>
  <c r="C6" i="2"/>
  <c r="D6" i="2" s="1"/>
  <c r="I4" i="3"/>
  <c r="H6" i="3"/>
  <c r="I6" i="3" s="1"/>
</calcChain>
</file>

<file path=xl/comments1.xml><?xml version="1.0" encoding="utf-8"?>
<comments xmlns="http://schemas.openxmlformats.org/spreadsheetml/2006/main">
  <authors>
    <author>Ma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Ma:</t>
        </r>
        <r>
          <rPr>
            <sz val="9"/>
            <color indexed="81"/>
            <rFont val="Tahoma"/>
            <family val="2"/>
          </rPr>
          <t xml:space="preserve">
2 45's
2 duct
2 adaptors
necessary clamps</t>
        </r>
      </text>
    </comment>
  </commentList>
</comments>
</file>

<file path=xl/sharedStrings.xml><?xml version="1.0" encoding="utf-8"?>
<sst xmlns="http://schemas.openxmlformats.org/spreadsheetml/2006/main" count="115" uniqueCount="22">
  <si>
    <t>60x48x30 Branch</t>
  </si>
  <si>
    <t>Item</t>
  </si>
  <si>
    <t>Quantity</t>
  </si>
  <si>
    <t>60" Duct</t>
  </si>
  <si>
    <t>Estimated cost/unit</t>
  </si>
  <si>
    <t>Total Cost</t>
  </si>
  <si>
    <t>68x60x30 Branch</t>
  </si>
  <si>
    <t>68" Duct</t>
  </si>
  <si>
    <t>74x68x30 Branch</t>
  </si>
  <si>
    <t>74" Duct</t>
  </si>
  <si>
    <t>74" 90 degree elbow</t>
  </si>
  <si>
    <t>74x24x24 y branch</t>
  </si>
  <si>
    <t>y to collector</t>
  </si>
  <si>
    <t>Intake</t>
  </si>
  <si>
    <t>Return</t>
  </si>
  <si>
    <t>Total:</t>
  </si>
  <si>
    <t>clamp-together duct</t>
  </si>
  <si>
    <t>Zone 1</t>
  </si>
  <si>
    <t>Zone 2</t>
  </si>
  <si>
    <t>Zone 3</t>
  </si>
  <si>
    <t>Before Margin:</t>
  </si>
  <si>
    <t>With 10%: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</si>
</sst>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1" xfId="0" applyNumberForma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4" fontId="0" fillId="0" borderId="6" xfId="0" applyNumberFormat="1" applyBorder="1"/>
    <xf numFmtId="0" fontId="2" fillId="0" borderId="7" xfId="0" applyFont="1" applyBorder="1"/>
    <xf numFmtId="44" fontId="0" fillId="0" borderId="8" xfId="0" applyNumberFormat="1" applyBorder="1"/>
    <xf numFmtId="44" fontId="0" fillId="0" borderId="9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0" fillId="0" borderId="1" xfId="0" applyFont="1" applyBorder="1" applyAlignment="1"/>
    <xf numFmtId="44" fontId="1" fillId="0" borderId="1" xfId="1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8" xfId="0" applyFont="1" applyBorder="1" applyAlignment="1">
      <alignment horizontal="right"/>
    </xf>
    <xf numFmtId="44" fontId="2" fillId="0" borderId="1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sqref="A1:I15"/>
    </sheetView>
  </sheetViews>
  <sheetFormatPr defaultRowHeight="15" x14ac:dyDescent="0.25"/>
  <cols>
    <col min="1" max="1" width="8.7109375" bestFit="1" customWidth="1"/>
    <col min="2" max="2" width="19.28515625" bestFit="1" customWidth="1"/>
    <col min="3" max="3" width="20" bestFit="1" customWidth="1"/>
    <col min="4" max="4" width="12.5703125" bestFit="1" customWidth="1"/>
    <col min="6" max="6" width="8.7109375" bestFit="1" customWidth="1"/>
    <col min="7" max="7" width="19.28515625" bestFit="1" customWidth="1"/>
    <col min="8" max="8" width="20" bestFit="1" customWidth="1"/>
    <col min="9" max="9" width="12.5703125" bestFit="1" customWidth="1"/>
  </cols>
  <sheetData>
    <row r="1" spans="1:9" ht="26.25" x14ac:dyDescent="0.4">
      <c r="A1" s="20" t="s">
        <v>13</v>
      </c>
      <c r="B1" s="21"/>
      <c r="C1" s="21"/>
      <c r="D1" s="22"/>
      <c r="F1" s="20" t="s">
        <v>14</v>
      </c>
      <c r="G1" s="21"/>
      <c r="H1" s="21"/>
      <c r="I1" s="22"/>
    </row>
    <row r="2" spans="1:9" x14ac:dyDescent="0.25">
      <c r="A2" s="23" t="s">
        <v>2</v>
      </c>
      <c r="B2" s="14" t="s">
        <v>1</v>
      </c>
      <c r="C2" s="15" t="s">
        <v>4</v>
      </c>
      <c r="D2" s="24" t="s">
        <v>5</v>
      </c>
      <c r="F2" s="23" t="s">
        <v>2</v>
      </c>
      <c r="G2" s="14" t="s">
        <v>1</v>
      </c>
      <c r="H2" s="15" t="s">
        <v>4</v>
      </c>
      <c r="I2" s="24" t="s">
        <v>5</v>
      </c>
    </row>
    <row r="3" spans="1:9" x14ac:dyDescent="0.25">
      <c r="A3" s="25">
        <v>1</v>
      </c>
      <c r="B3" s="16" t="s">
        <v>16</v>
      </c>
      <c r="C3" s="17">
        <v>20600</v>
      </c>
      <c r="D3" s="8">
        <v>22500</v>
      </c>
      <c r="F3" s="25">
        <v>1</v>
      </c>
      <c r="G3" s="16" t="s">
        <v>16</v>
      </c>
      <c r="H3" s="17">
        <v>22500</v>
      </c>
      <c r="I3" s="8">
        <v>20600</v>
      </c>
    </row>
    <row r="4" spans="1:9" x14ac:dyDescent="0.25">
      <c r="A4" s="26">
        <v>1</v>
      </c>
      <c r="B4" s="18" t="s">
        <v>0</v>
      </c>
      <c r="C4" s="19">
        <f>2500*2</f>
        <v>5000</v>
      </c>
      <c r="D4" s="8">
        <f>C4*A4</f>
        <v>5000</v>
      </c>
      <c r="F4" s="26">
        <v>1</v>
      </c>
      <c r="G4" s="18" t="s">
        <v>0</v>
      </c>
      <c r="H4" s="19">
        <f>2500*2</f>
        <v>5000</v>
      </c>
      <c r="I4" s="8">
        <f>H4*F4</f>
        <v>5000</v>
      </c>
    </row>
    <row r="5" spans="1:9" x14ac:dyDescent="0.25">
      <c r="A5" s="26">
        <v>5</v>
      </c>
      <c r="B5" s="18" t="s">
        <v>3</v>
      </c>
      <c r="C5" s="19">
        <f>60*60/4*PI()/144*55</f>
        <v>1079.9224746714915</v>
      </c>
      <c r="D5" s="8">
        <f>C5*A5</f>
        <v>5399.6123733574577</v>
      </c>
      <c r="F5" s="26">
        <v>5</v>
      </c>
      <c r="G5" s="18" t="s">
        <v>3</v>
      </c>
      <c r="H5" s="19">
        <f>60*60/4*PI()/144*55</f>
        <v>1079.9224746714915</v>
      </c>
      <c r="I5" s="8">
        <f>H5*F5</f>
        <v>5399.6123733574577</v>
      </c>
    </row>
    <row r="6" spans="1:9" x14ac:dyDescent="0.25">
      <c r="A6" s="26">
        <v>1</v>
      </c>
      <c r="B6" s="18" t="s">
        <v>6</v>
      </c>
      <c r="C6" s="19">
        <f>C4*1.5</f>
        <v>7500</v>
      </c>
      <c r="D6" s="8">
        <f t="shared" ref="D6:D14" si="0">C6*A6</f>
        <v>7500</v>
      </c>
      <c r="F6" s="26">
        <v>1</v>
      </c>
      <c r="G6" s="18" t="s">
        <v>6</v>
      </c>
      <c r="H6" s="19">
        <f>H4*1.5</f>
        <v>7500</v>
      </c>
      <c r="I6" s="8">
        <f t="shared" ref="I6:I14" si="1">H6*F6</f>
        <v>7500</v>
      </c>
    </row>
    <row r="7" spans="1:9" x14ac:dyDescent="0.25">
      <c r="A7" s="26">
        <v>5</v>
      </c>
      <c r="B7" s="18" t="s">
        <v>7</v>
      </c>
      <c r="C7" s="19">
        <f>68*68/4*PI()/144*55</f>
        <v>1387.1004230224933</v>
      </c>
      <c r="D7" s="8">
        <f t="shared" si="0"/>
        <v>6935.5021151124665</v>
      </c>
      <c r="F7" s="26">
        <v>5</v>
      </c>
      <c r="G7" s="18" t="s">
        <v>7</v>
      </c>
      <c r="H7" s="19">
        <f>68*68/4*PI()/144*55</f>
        <v>1387.1004230224933</v>
      </c>
      <c r="I7" s="8">
        <f t="shared" si="1"/>
        <v>6935.5021151124665</v>
      </c>
    </row>
    <row r="8" spans="1:9" x14ac:dyDescent="0.25">
      <c r="A8" s="26">
        <v>1</v>
      </c>
      <c r="B8" s="18" t="s">
        <v>8</v>
      </c>
      <c r="C8" s="19">
        <f>C4*2</f>
        <v>10000</v>
      </c>
      <c r="D8" s="8">
        <f t="shared" si="0"/>
        <v>10000</v>
      </c>
      <c r="F8" s="26">
        <v>1</v>
      </c>
      <c r="G8" s="18" t="s">
        <v>8</v>
      </c>
      <c r="H8" s="19">
        <f>H4*2</f>
        <v>10000</v>
      </c>
      <c r="I8" s="8">
        <f t="shared" si="1"/>
        <v>10000</v>
      </c>
    </row>
    <row r="9" spans="1:9" x14ac:dyDescent="0.25">
      <c r="A9" s="26">
        <v>5</v>
      </c>
      <c r="B9" s="18" t="s">
        <v>9</v>
      </c>
      <c r="C9" s="19">
        <f>74*74/4*PI()/144*55</f>
        <v>1642.6820753614131</v>
      </c>
      <c r="D9" s="8">
        <f t="shared" si="0"/>
        <v>8213.4103768070654</v>
      </c>
      <c r="F9" s="26">
        <v>5</v>
      </c>
      <c r="G9" s="18" t="s">
        <v>9</v>
      </c>
      <c r="H9" s="19">
        <f>74*74/4*PI()/144*55</f>
        <v>1642.6820753614131</v>
      </c>
      <c r="I9" s="8">
        <f t="shared" si="1"/>
        <v>8213.4103768070654</v>
      </c>
    </row>
    <row r="10" spans="1:9" x14ac:dyDescent="0.25">
      <c r="A10" s="26">
        <v>2</v>
      </c>
      <c r="B10" s="18" t="s">
        <v>10</v>
      </c>
      <c r="C10" s="19">
        <v>4200</v>
      </c>
      <c r="D10" s="8">
        <f t="shared" si="0"/>
        <v>8400</v>
      </c>
      <c r="F10" s="26">
        <v>2</v>
      </c>
      <c r="G10" s="18" t="s">
        <v>10</v>
      </c>
      <c r="H10" s="19">
        <v>4200</v>
      </c>
      <c r="I10" s="8">
        <f t="shared" si="1"/>
        <v>8400</v>
      </c>
    </row>
    <row r="11" spans="1:9" x14ac:dyDescent="0.25">
      <c r="A11" s="26">
        <v>3</v>
      </c>
      <c r="B11" s="18" t="s">
        <v>9</v>
      </c>
      <c r="C11" s="19">
        <f>74*74/4*PI()/144*55</f>
        <v>1642.6820753614131</v>
      </c>
      <c r="D11" s="8">
        <f t="shared" si="0"/>
        <v>4928.0462260842396</v>
      </c>
      <c r="F11" s="26">
        <v>3</v>
      </c>
      <c r="G11" s="18" t="s">
        <v>9</v>
      </c>
      <c r="H11" s="19">
        <f>74*74/4*PI()/144*55</f>
        <v>1642.6820753614131</v>
      </c>
      <c r="I11" s="8">
        <f t="shared" si="1"/>
        <v>4928.0462260842396</v>
      </c>
    </row>
    <row r="12" spans="1:9" x14ac:dyDescent="0.25">
      <c r="A12" s="26">
        <v>1</v>
      </c>
      <c r="B12" s="18" t="s">
        <v>11</v>
      </c>
      <c r="C12" s="19">
        <v>10000</v>
      </c>
      <c r="D12" s="8">
        <f t="shared" si="0"/>
        <v>10000</v>
      </c>
      <c r="F12" s="26">
        <v>1</v>
      </c>
      <c r="G12" s="18" t="s">
        <v>11</v>
      </c>
      <c r="H12" s="19">
        <v>10000</v>
      </c>
      <c r="I12" s="8">
        <f t="shared" si="1"/>
        <v>10000</v>
      </c>
    </row>
    <row r="13" spans="1:9" x14ac:dyDescent="0.25">
      <c r="A13" s="26">
        <v>1</v>
      </c>
      <c r="B13" s="18" t="s">
        <v>12</v>
      </c>
      <c r="C13" s="19">
        <v>713</v>
      </c>
      <c r="D13" s="8">
        <f t="shared" si="0"/>
        <v>713</v>
      </c>
      <c r="F13" s="26">
        <v>1</v>
      </c>
      <c r="G13" s="18" t="s">
        <v>12</v>
      </c>
      <c r="H13" s="19">
        <v>713</v>
      </c>
      <c r="I13" s="8">
        <f t="shared" si="1"/>
        <v>713</v>
      </c>
    </row>
    <row r="14" spans="1:9" x14ac:dyDescent="0.25">
      <c r="A14" s="26">
        <v>30</v>
      </c>
      <c r="B14" s="18" t="s">
        <v>9</v>
      </c>
      <c r="C14" s="19">
        <f>74*74/4*PI()/144*55</f>
        <v>1642.6820753614131</v>
      </c>
      <c r="D14" s="8">
        <f t="shared" si="0"/>
        <v>49280.462260842396</v>
      </c>
      <c r="F14" s="26">
        <v>20</v>
      </c>
      <c r="G14" s="18" t="s">
        <v>9</v>
      </c>
      <c r="H14" s="19">
        <f>74*74/4*PI()/144*55</f>
        <v>1642.6820753614131</v>
      </c>
      <c r="I14" s="8">
        <f t="shared" si="1"/>
        <v>32853.641507228262</v>
      </c>
    </row>
    <row r="15" spans="1:9" ht="15.75" thickBot="1" x14ac:dyDescent="0.3">
      <c r="A15" s="27"/>
      <c r="B15" s="28"/>
      <c r="C15" s="29" t="s">
        <v>15</v>
      </c>
      <c r="D15" s="30">
        <f>SUM(D3:D14)</f>
        <v>138870.03335220361</v>
      </c>
      <c r="F15" s="27"/>
      <c r="G15" s="28"/>
      <c r="H15" s="29" t="s">
        <v>15</v>
      </c>
      <c r="I15" s="30">
        <f>SUM(I3:I14)</f>
        <v>120543.21259858948</v>
      </c>
    </row>
  </sheetData>
  <mergeCells count="2">
    <mergeCell ref="A1:D1"/>
    <mergeCell ref="F1:I1"/>
  </mergeCells>
  <pageMargins left="0.7" right="0.7" top="0.75" bottom="0.75" header="0.3" footer="0.3"/>
  <pageSetup scale="9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F1" sqref="A1:I15"/>
    </sheetView>
  </sheetViews>
  <sheetFormatPr defaultRowHeight="15" x14ac:dyDescent="0.25"/>
  <cols>
    <col min="1" max="1" width="8.7109375" bestFit="1" customWidth="1"/>
    <col min="2" max="2" width="19.28515625" bestFit="1" customWidth="1"/>
    <col min="3" max="3" width="20" bestFit="1" customWidth="1"/>
    <col min="4" max="4" width="12.5703125" bestFit="1" customWidth="1"/>
    <col min="6" max="6" width="8.7109375" bestFit="1" customWidth="1"/>
    <col min="7" max="7" width="19.28515625" bestFit="1" customWidth="1"/>
    <col min="8" max="8" width="20" bestFit="1" customWidth="1"/>
    <col min="9" max="9" width="12.5703125" bestFit="1" customWidth="1"/>
  </cols>
  <sheetData>
    <row r="1" spans="1:9" ht="26.25" x14ac:dyDescent="0.4">
      <c r="A1" s="20" t="s">
        <v>13</v>
      </c>
      <c r="B1" s="21"/>
      <c r="C1" s="21"/>
      <c r="D1" s="22"/>
      <c r="F1" s="20" t="s">
        <v>14</v>
      </c>
      <c r="G1" s="21"/>
      <c r="H1" s="21"/>
      <c r="I1" s="22"/>
    </row>
    <row r="2" spans="1:9" x14ac:dyDescent="0.25">
      <c r="A2" s="23" t="s">
        <v>2</v>
      </c>
      <c r="B2" s="14" t="s">
        <v>1</v>
      </c>
      <c r="C2" s="15" t="s">
        <v>4</v>
      </c>
      <c r="D2" s="24" t="s">
        <v>5</v>
      </c>
      <c r="F2" s="23" t="s">
        <v>2</v>
      </c>
      <c r="G2" s="14" t="s">
        <v>1</v>
      </c>
      <c r="H2" s="15" t="s">
        <v>4</v>
      </c>
      <c r="I2" s="24" t="s">
        <v>5</v>
      </c>
    </row>
    <row r="3" spans="1:9" x14ac:dyDescent="0.25">
      <c r="A3" s="25">
        <v>1</v>
      </c>
      <c r="B3" s="16" t="s">
        <v>16</v>
      </c>
      <c r="C3" s="17">
        <v>20600</v>
      </c>
      <c r="D3" s="8">
        <f>C3*A3</f>
        <v>20600</v>
      </c>
      <c r="F3" s="25">
        <v>1</v>
      </c>
      <c r="G3" s="16" t="s">
        <v>16</v>
      </c>
      <c r="H3" s="17">
        <v>20600</v>
      </c>
      <c r="I3" s="8">
        <f>H3*F3</f>
        <v>20600</v>
      </c>
    </row>
    <row r="4" spans="1:9" x14ac:dyDescent="0.25">
      <c r="A4" s="26">
        <v>1</v>
      </c>
      <c r="B4" s="18" t="s">
        <v>0</v>
      </c>
      <c r="C4" s="19">
        <f>2500*2</f>
        <v>5000</v>
      </c>
      <c r="D4" s="8">
        <f>C4*A4</f>
        <v>5000</v>
      </c>
      <c r="F4" s="26">
        <v>1</v>
      </c>
      <c r="G4" s="18" t="s">
        <v>0</v>
      </c>
      <c r="H4" s="19">
        <f>2500*2</f>
        <v>5000</v>
      </c>
      <c r="I4" s="8">
        <f>H4*F4</f>
        <v>5000</v>
      </c>
    </row>
    <row r="5" spans="1:9" x14ac:dyDescent="0.25">
      <c r="A5" s="26">
        <v>5</v>
      </c>
      <c r="B5" s="18" t="s">
        <v>3</v>
      </c>
      <c r="C5" s="19">
        <f>60*60/4*PI()/144*55</f>
        <v>1079.9224746714915</v>
      </c>
      <c r="D5" s="8">
        <f>C5*A5</f>
        <v>5399.6123733574577</v>
      </c>
      <c r="F5" s="26">
        <v>5</v>
      </c>
      <c r="G5" s="18" t="s">
        <v>3</v>
      </c>
      <c r="H5" s="19">
        <f>60*60/4*PI()/144*55</f>
        <v>1079.9224746714915</v>
      </c>
      <c r="I5" s="8">
        <f>H5*F5</f>
        <v>5399.6123733574577</v>
      </c>
    </row>
    <row r="6" spans="1:9" x14ac:dyDescent="0.25">
      <c r="A6" s="26">
        <v>1</v>
      </c>
      <c r="B6" s="18" t="s">
        <v>6</v>
      </c>
      <c r="C6" s="19">
        <f>C4*1.5</f>
        <v>7500</v>
      </c>
      <c r="D6" s="8">
        <f t="shared" ref="D6:D14" si="0">C6*A6</f>
        <v>7500</v>
      </c>
      <c r="F6" s="26">
        <v>1</v>
      </c>
      <c r="G6" s="18" t="s">
        <v>6</v>
      </c>
      <c r="H6" s="19">
        <f>H4*1.5</f>
        <v>7500</v>
      </c>
      <c r="I6" s="8">
        <f t="shared" ref="I6:I14" si="1">H6*F6</f>
        <v>7500</v>
      </c>
    </row>
    <row r="7" spans="1:9" x14ac:dyDescent="0.25">
      <c r="A7" s="26">
        <v>5</v>
      </c>
      <c r="B7" s="18" t="s">
        <v>7</v>
      </c>
      <c r="C7" s="19">
        <f>68*68/4*PI()/144*55</f>
        <v>1387.1004230224933</v>
      </c>
      <c r="D7" s="8">
        <f t="shared" si="0"/>
        <v>6935.5021151124665</v>
      </c>
      <c r="F7" s="26">
        <v>5</v>
      </c>
      <c r="G7" s="18" t="s">
        <v>7</v>
      </c>
      <c r="H7" s="19">
        <f>68*68/4*PI()/144*55</f>
        <v>1387.1004230224933</v>
      </c>
      <c r="I7" s="8">
        <f t="shared" si="1"/>
        <v>6935.5021151124665</v>
      </c>
    </row>
    <row r="8" spans="1:9" x14ac:dyDescent="0.25">
      <c r="A8" s="26">
        <v>1</v>
      </c>
      <c r="B8" s="18" t="s">
        <v>8</v>
      </c>
      <c r="C8" s="19">
        <f>C4*2</f>
        <v>10000</v>
      </c>
      <c r="D8" s="8">
        <f t="shared" si="0"/>
        <v>10000</v>
      </c>
      <c r="F8" s="26">
        <v>1</v>
      </c>
      <c r="G8" s="18" t="s">
        <v>8</v>
      </c>
      <c r="H8" s="19">
        <f>H4*2</f>
        <v>10000</v>
      </c>
      <c r="I8" s="8">
        <f t="shared" si="1"/>
        <v>10000</v>
      </c>
    </row>
    <row r="9" spans="1:9" x14ac:dyDescent="0.25">
      <c r="A9" s="26">
        <v>5</v>
      </c>
      <c r="B9" s="18" t="s">
        <v>9</v>
      </c>
      <c r="C9" s="19">
        <f>74*74/4*PI()/144*55</f>
        <v>1642.6820753614131</v>
      </c>
      <c r="D9" s="8">
        <f t="shared" si="0"/>
        <v>8213.4103768070654</v>
      </c>
      <c r="F9" s="26">
        <v>5</v>
      </c>
      <c r="G9" s="18" t="s">
        <v>9</v>
      </c>
      <c r="H9" s="19">
        <f>74*74/4*PI()/144*55</f>
        <v>1642.6820753614131</v>
      </c>
      <c r="I9" s="8">
        <f t="shared" si="1"/>
        <v>8213.4103768070654</v>
      </c>
    </row>
    <row r="10" spans="1:9" x14ac:dyDescent="0.25">
      <c r="A10" s="26">
        <v>2</v>
      </c>
      <c r="B10" s="18" t="s">
        <v>10</v>
      </c>
      <c r="C10" s="19">
        <v>4200</v>
      </c>
      <c r="D10" s="8">
        <f t="shared" si="0"/>
        <v>8400</v>
      </c>
      <c r="F10" s="26">
        <v>2</v>
      </c>
      <c r="G10" s="18" t="s">
        <v>10</v>
      </c>
      <c r="H10" s="19">
        <v>4200</v>
      </c>
      <c r="I10" s="8">
        <f t="shared" si="1"/>
        <v>8400</v>
      </c>
    </row>
    <row r="11" spans="1:9" x14ac:dyDescent="0.25">
      <c r="A11" s="26">
        <v>3</v>
      </c>
      <c r="B11" s="18" t="s">
        <v>9</v>
      </c>
      <c r="C11" s="19">
        <f>74*74/4*PI()/144*55</f>
        <v>1642.6820753614131</v>
      </c>
      <c r="D11" s="8">
        <f t="shared" si="0"/>
        <v>4928.0462260842396</v>
      </c>
      <c r="F11" s="26">
        <v>3</v>
      </c>
      <c r="G11" s="18" t="s">
        <v>9</v>
      </c>
      <c r="H11" s="19">
        <f>74*74/4*PI()/144*55</f>
        <v>1642.6820753614131</v>
      </c>
      <c r="I11" s="8">
        <f t="shared" si="1"/>
        <v>4928.0462260842396</v>
      </c>
    </row>
    <row r="12" spans="1:9" x14ac:dyDescent="0.25">
      <c r="A12" s="26">
        <v>1</v>
      </c>
      <c r="B12" s="18" t="s">
        <v>11</v>
      </c>
      <c r="C12" s="19">
        <v>10000</v>
      </c>
      <c r="D12" s="8">
        <f t="shared" si="0"/>
        <v>10000</v>
      </c>
      <c r="F12" s="26">
        <v>1</v>
      </c>
      <c r="G12" s="18" t="s">
        <v>11</v>
      </c>
      <c r="H12" s="19">
        <v>10000</v>
      </c>
      <c r="I12" s="8">
        <f t="shared" si="1"/>
        <v>10000</v>
      </c>
    </row>
    <row r="13" spans="1:9" x14ac:dyDescent="0.25">
      <c r="A13" s="26">
        <v>1</v>
      </c>
      <c r="B13" s="18" t="s">
        <v>12</v>
      </c>
      <c r="C13" s="19">
        <v>713</v>
      </c>
      <c r="D13" s="8">
        <f t="shared" si="0"/>
        <v>713</v>
      </c>
      <c r="F13" s="26">
        <v>1</v>
      </c>
      <c r="G13" s="18" t="s">
        <v>12</v>
      </c>
      <c r="H13" s="19">
        <v>713</v>
      </c>
      <c r="I13" s="8">
        <f t="shared" si="1"/>
        <v>713</v>
      </c>
    </row>
    <row r="14" spans="1:9" x14ac:dyDescent="0.25">
      <c r="A14" s="26">
        <v>20</v>
      </c>
      <c r="B14" s="18" t="s">
        <v>9</v>
      </c>
      <c r="C14" s="19">
        <f>74*74/4*PI()/144*55</f>
        <v>1642.6820753614131</v>
      </c>
      <c r="D14" s="8">
        <f t="shared" si="0"/>
        <v>32853.641507228262</v>
      </c>
      <c r="F14" s="26">
        <v>10</v>
      </c>
      <c r="G14" s="18" t="s">
        <v>9</v>
      </c>
      <c r="H14" s="19">
        <f>74*74/4*PI()/144*55</f>
        <v>1642.6820753614131</v>
      </c>
      <c r="I14" s="8">
        <f t="shared" si="1"/>
        <v>16426.820753614131</v>
      </c>
    </row>
    <row r="15" spans="1:9" ht="15.75" thickBot="1" x14ac:dyDescent="0.3">
      <c r="A15" s="27"/>
      <c r="B15" s="28"/>
      <c r="C15" s="29" t="s">
        <v>15</v>
      </c>
      <c r="D15" s="30">
        <f>SUM(D3:D14)</f>
        <v>120543.21259858948</v>
      </c>
      <c r="F15" s="27"/>
      <c r="G15" s="28"/>
      <c r="H15" s="29" t="s">
        <v>15</v>
      </c>
      <c r="I15" s="30">
        <f>SUM(I3:I14)</f>
        <v>104116.39184497535</v>
      </c>
    </row>
  </sheetData>
  <mergeCells count="2">
    <mergeCell ref="A1:D1"/>
    <mergeCell ref="F1:I1"/>
  </mergeCells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sqref="A1:I15"/>
    </sheetView>
  </sheetViews>
  <sheetFormatPr defaultRowHeight="15" x14ac:dyDescent="0.25"/>
  <cols>
    <col min="1" max="1" width="8.7109375" bestFit="1" customWidth="1"/>
    <col min="2" max="2" width="19.28515625" bestFit="1" customWidth="1"/>
    <col min="3" max="3" width="20" style="1" bestFit="1" customWidth="1"/>
    <col min="4" max="4" width="11.5703125" bestFit="1" customWidth="1"/>
    <col min="6" max="6" width="8.7109375" bestFit="1" customWidth="1"/>
    <col min="7" max="7" width="19.28515625" bestFit="1" customWidth="1"/>
    <col min="8" max="8" width="20" bestFit="1" customWidth="1"/>
    <col min="9" max="9" width="12.5703125" bestFit="1" customWidth="1"/>
  </cols>
  <sheetData>
    <row r="1" spans="1:9" ht="26.25" x14ac:dyDescent="0.4">
      <c r="A1" s="20" t="s">
        <v>13</v>
      </c>
      <c r="B1" s="21"/>
      <c r="C1" s="21"/>
      <c r="D1" s="22"/>
      <c r="F1" s="20" t="s">
        <v>14</v>
      </c>
      <c r="G1" s="21"/>
      <c r="H1" s="21"/>
      <c r="I1" s="22"/>
    </row>
    <row r="2" spans="1:9" x14ac:dyDescent="0.25">
      <c r="A2" s="23" t="s">
        <v>2</v>
      </c>
      <c r="B2" s="14" t="s">
        <v>1</v>
      </c>
      <c r="C2" s="15" t="s">
        <v>4</v>
      </c>
      <c r="D2" s="24" t="s">
        <v>5</v>
      </c>
      <c r="F2" s="23" t="s">
        <v>2</v>
      </c>
      <c r="G2" s="14" t="s">
        <v>1</v>
      </c>
      <c r="H2" s="15" t="s">
        <v>4</v>
      </c>
      <c r="I2" s="24" t="s">
        <v>5</v>
      </c>
    </row>
    <row r="3" spans="1:9" x14ac:dyDescent="0.25">
      <c r="A3" s="25">
        <v>1</v>
      </c>
      <c r="B3" s="16" t="s">
        <v>16</v>
      </c>
      <c r="C3" s="17">
        <v>20600</v>
      </c>
      <c r="D3" s="8">
        <f>C3*A3</f>
        <v>20600</v>
      </c>
      <c r="F3" s="25">
        <v>1</v>
      </c>
      <c r="G3" s="16" t="s">
        <v>16</v>
      </c>
      <c r="H3" s="17">
        <v>20600</v>
      </c>
      <c r="I3" s="8">
        <f>H3*F3</f>
        <v>20600</v>
      </c>
    </row>
    <row r="4" spans="1:9" x14ac:dyDescent="0.25">
      <c r="A4" s="26">
        <v>1</v>
      </c>
      <c r="B4" s="18" t="s">
        <v>0</v>
      </c>
      <c r="C4" s="19">
        <f>2500*2</f>
        <v>5000</v>
      </c>
      <c r="D4" s="8">
        <f>C4*A4</f>
        <v>5000</v>
      </c>
      <c r="F4" s="26">
        <v>1</v>
      </c>
      <c r="G4" s="18" t="s">
        <v>0</v>
      </c>
      <c r="H4" s="19">
        <f>2500*2</f>
        <v>5000</v>
      </c>
      <c r="I4" s="8">
        <f>H4*F4</f>
        <v>5000</v>
      </c>
    </row>
    <row r="5" spans="1:9" x14ac:dyDescent="0.25">
      <c r="A5" s="26">
        <v>5</v>
      </c>
      <c r="B5" s="18" t="s">
        <v>3</v>
      </c>
      <c r="C5" s="19">
        <f>60*60/4*PI()/144*55</f>
        <v>1079.9224746714915</v>
      </c>
      <c r="D5" s="8">
        <f>C5*A5</f>
        <v>5399.6123733574577</v>
      </c>
      <c r="F5" s="26">
        <v>5</v>
      </c>
      <c r="G5" s="18" t="s">
        <v>3</v>
      </c>
      <c r="H5" s="19">
        <f>60*60/4*PI()/144*55</f>
        <v>1079.9224746714915</v>
      </c>
      <c r="I5" s="8">
        <f>H5*F5</f>
        <v>5399.6123733574577</v>
      </c>
    </row>
    <row r="6" spans="1:9" x14ac:dyDescent="0.25">
      <c r="A6" s="26">
        <v>1</v>
      </c>
      <c r="B6" s="18" t="s">
        <v>6</v>
      </c>
      <c r="C6" s="19">
        <f>C4*1.5</f>
        <v>7500</v>
      </c>
      <c r="D6" s="8">
        <f t="shared" ref="D6:D10" si="0">C6*A6</f>
        <v>7500</v>
      </c>
      <c r="F6" s="26">
        <v>1</v>
      </c>
      <c r="G6" s="18" t="s">
        <v>6</v>
      </c>
      <c r="H6" s="19">
        <f>H4*1.5</f>
        <v>7500</v>
      </c>
      <c r="I6" s="8">
        <f t="shared" ref="I6:I13" si="1">H6*F6</f>
        <v>7500</v>
      </c>
    </row>
    <row r="7" spans="1:9" x14ac:dyDescent="0.25">
      <c r="A7" s="26">
        <v>5</v>
      </c>
      <c r="B7" s="18" t="s">
        <v>7</v>
      </c>
      <c r="C7" s="19">
        <f>68*68/4*PI()/144*55</f>
        <v>1387.1004230224933</v>
      </c>
      <c r="D7" s="8">
        <f t="shared" si="0"/>
        <v>6935.5021151124665</v>
      </c>
      <c r="F7" s="26">
        <v>5</v>
      </c>
      <c r="G7" s="18" t="s">
        <v>7</v>
      </c>
      <c r="H7" s="19">
        <f>68*68/4*PI()/144*55</f>
        <v>1387.1004230224933</v>
      </c>
      <c r="I7" s="8">
        <f t="shared" si="1"/>
        <v>6935.5021151124665</v>
      </c>
    </row>
    <row r="8" spans="1:9" x14ac:dyDescent="0.25">
      <c r="A8" s="26">
        <v>1</v>
      </c>
      <c r="B8" s="18" t="s">
        <v>8</v>
      </c>
      <c r="C8" s="19">
        <f>C4*2</f>
        <v>10000</v>
      </c>
      <c r="D8" s="8">
        <f t="shared" si="0"/>
        <v>10000</v>
      </c>
      <c r="F8" s="26">
        <v>1</v>
      </c>
      <c r="G8" s="18" t="s">
        <v>8</v>
      </c>
      <c r="H8" s="19">
        <f>H4*2</f>
        <v>10000</v>
      </c>
      <c r="I8" s="8">
        <f t="shared" si="1"/>
        <v>10000</v>
      </c>
    </row>
    <row r="9" spans="1:9" x14ac:dyDescent="0.25">
      <c r="A9" s="26">
        <v>5</v>
      </c>
      <c r="B9" s="18" t="s">
        <v>9</v>
      </c>
      <c r="C9" s="19">
        <f>74*74/4*PI()/144*55</f>
        <v>1642.6820753614131</v>
      </c>
      <c r="D9" s="8">
        <f t="shared" si="0"/>
        <v>8213.4103768070654</v>
      </c>
      <c r="F9" s="26">
        <v>5</v>
      </c>
      <c r="G9" s="18" t="s">
        <v>9</v>
      </c>
      <c r="H9" s="19">
        <f>74*74/4*PI()/144*55</f>
        <v>1642.6820753614131</v>
      </c>
      <c r="I9" s="8">
        <f t="shared" si="1"/>
        <v>8213.4103768070654</v>
      </c>
    </row>
    <row r="10" spans="1:9" x14ac:dyDescent="0.25">
      <c r="A10" s="26">
        <v>1</v>
      </c>
      <c r="B10" s="18" t="s">
        <v>10</v>
      </c>
      <c r="C10" s="19">
        <v>4200</v>
      </c>
      <c r="D10" s="8">
        <f t="shared" si="0"/>
        <v>4200</v>
      </c>
      <c r="F10" s="26">
        <v>2</v>
      </c>
      <c r="G10" s="18" t="s">
        <v>10</v>
      </c>
      <c r="H10" s="19">
        <v>4200</v>
      </c>
      <c r="I10" s="8">
        <f t="shared" si="1"/>
        <v>8400</v>
      </c>
    </row>
    <row r="11" spans="1:9" x14ac:dyDescent="0.25">
      <c r="A11" s="26">
        <v>3</v>
      </c>
      <c r="B11" s="18" t="s">
        <v>9</v>
      </c>
      <c r="C11" s="19">
        <f>74*74/4*PI()/144*55</f>
        <v>1642.6820753614131</v>
      </c>
      <c r="D11" s="8">
        <f t="shared" ref="D11:D13" si="2">C11*A11</f>
        <v>4928.0462260842396</v>
      </c>
      <c r="F11" s="26">
        <v>3</v>
      </c>
      <c r="G11" s="18" t="s">
        <v>9</v>
      </c>
      <c r="H11" s="19">
        <f>74*74/4*PI()/144*55</f>
        <v>1642.6820753614131</v>
      </c>
      <c r="I11" s="8">
        <f t="shared" si="1"/>
        <v>4928.0462260842396</v>
      </c>
    </row>
    <row r="12" spans="1:9" x14ac:dyDescent="0.25">
      <c r="A12" s="26">
        <v>1</v>
      </c>
      <c r="B12" s="18" t="s">
        <v>11</v>
      </c>
      <c r="C12" s="19">
        <v>10000</v>
      </c>
      <c r="D12" s="8">
        <f t="shared" si="2"/>
        <v>10000</v>
      </c>
      <c r="F12" s="26">
        <v>1</v>
      </c>
      <c r="G12" s="18" t="s">
        <v>11</v>
      </c>
      <c r="H12" s="19">
        <v>10000</v>
      </c>
      <c r="I12" s="8">
        <f t="shared" si="1"/>
        <v>10000</v>
      </c>
    </row>
    <row r="13" spans="1:9" x14ac:dyDescent="0.25">
      <c r="A13" s="26">
        <v>1</v>
      </c>
      <c r="B13" s="18" t="s">
        <v>12</v>
      </c>
      <c r="C13" s="19">
        <v>713</v>
      </c>
      <c r="D13" s="8">
        <f t="shared" si="2"/>
        <v>713</v>
      </c>
      <c r="F13" s="26">
        <v>1</v>
      </c>
      <c r="G13" s="18" t="s">
        <v>12</v>
      </c>
      <c r="H13" s="19">
        <v>713</v>
      </c>
      <c r="I13" s="8">
        <f t="shared" si="1"/>
        <v>713</v>
      </c>
    </row>
    <row r="14" spans="1:9" ht="15.75" thickBot="1" x14ac:dyDescent="0.3">
      <c r="A14" s="27"/>
      <c r="B14" s="28"/>
      <c r="C14" s="29" t="s">
        <v>15</v>
      </c>
      <c r="D14" s="30">
        <f>SUM(D3:D13)</f>
        <v>83489.571091361227</v>
      </c>
      <c r="F14" s="26">
        <v>10</v>
      </c>
      <c r="G14" s="18" t="s">
        <v>9</v>
      </c>
      <c r="H14" s="19">
        <f>74*74/4*PI()/144*55</f>
        <v>1642.6820753614131</v>
      </c>
      <c r="I14" s="8">
        <f t="shared" ref="I14" si="3">H14*F14</f>
        <v>16426.820753614131</v>
      </c>
    </row>
    <row r="15" spans="1:9" ht="15.75" thickBot="1" x14ac:dyDescent="0.3">
      <c r="F15" s="27"/>
      <c r="G15" s="28"/>
      <c r="H15" s="29" t="s">
        <v>15</v>
      </c>
      <c r="I15" s="30">
        <f>SUM(I3:I14)</f>
        <v>104116.39184497535</v>
      </c>
    </row>
  </sheetData>
  <mergeCells count="2">
    <mergeCell ref="A1:D1"/>
    <mergeCell ref="F1:I1"/>
  </mergeCells>
  <pageMargins left="0.7" right="0.7" top="0.75" bottom="0.75" header="0.3" footer="0.3"/>
  <pageSetup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"/>
  <sheetViews>
    <sheetView tabSelected="1" topLeftCell="B1" workbookViewId="0">
      <selection activeCell="G17" sqref="G17"/>
    </sheetView>
  </sheetViews>
  <sheetFormatPr defaultRowHeight="15" x14ac:dyDescent="0.25"/>
  <cols>
    <col min="2" max="2" width="9.140625" style="2"/>
    <col min="3" max="3" width="12.5703125" bestFit="1" customWidth="1"/>
    <col min="4" max="4" width="14.42578125" bestFit="1" customWidth="1"/>
    <col min="5" max="5" width="14.28515625" bestFit="1" customWidth="1"/>
  </cols>
  <sheetData>
    <row r="1" spans="2:5" ht="15.75" thickBot="1" x14ac:dyDescent="0.3"/>
    <row r="2" spans="2:5" s="2" customFormat="1" x14ac:dyDescent="0.25">
      <c r="B2" s="4"/>
      <c r="C2" s="5" t="s">
        <v>13</v>
      </c>
      <c r="D2" s="6" t="s">
        <v>14</v>
      </c>
    </row>
    <row r="3" spans="2:5" x14ac:dyDescent="0.25">
      <c r="B3" s="7" t="s">
        <v>17</v>
      </c>
      <c r="C3" s="3">
        <f>'Zone 1'!D15</f>
        <v>138870.03335220361</v>
      </c>
      <c r="D3" s="8">
        <f>'Zone 1'!I15</f>
        <v>120543.21259858948</v>
      </c>
    </row>
    <row r="4" spans="2:5" x14ac:dyDescent="0.25">
      <c r="B4" s="7" t="s">
        <v>18</v>
      </c>
      <c r="C4" s="3">
        <f>'Zone 2'!D15</f>
        <v>120543.21259858948</v>
      </c>
      <c r="D4" s="8">
        <f>'Zone 2'!I15</f>
        <v>104116.39184497535</v>
      </c>
    </row>
    <row r="5" spans="2:5" ht="15.75" thickBot="1" x14ac:dyDescent="0.3">
      <c r="B5" s="9" t="s">
        <v>19</v>
      </c>
      <c r="C5" s="10">
        <f>'Zone 3'!D14</f>
        <v>83489.571091361227</v>
      </c>
      <c r="D5" s="11">
        <f>'Zone 3'!I15</f>
        <v>104116.39184497535</v>
      </c>
    </row>
    <row r="6" spans="2:5" x14ac:dyDescent="0.25">
      <c r="D6" s="12" t="s">
        <v>20</v>
      </c>
      <c r="E6" s="13">
        <f>SUM(C3:D5)</f>
        <v>671678.81333069457</v>
      </c>
    </row>
    <row r="7" spans="2:5" x14ac:dyDescent="0.25">
      <c r="D7" s="12" t="s">
        <v>21</v>
      </c>
      <c r="E7" s="13">
        <f>E6*1.1</f>
        <v>738846.69466376409</v>
      </c>
    </row>
    <row r="8" spans="2:5" x14ac:dyDescent="0.25">
      <c r="D8" s="12" t="s">
        <v>15</v>
      </c>
      <c r="E8" s="13">
        <f>E7/0.65</f>
        <v>1136687.2225596369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Zone 1</vt:lpstr>
      <vt:lpstr>Zone 2</vt:lpstr>
      <vt:lpstr>Zone 3</vt:lpstr>
      <vt:lpstr>Total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2013-04-29T13:52:28Z</cp:lastPrinted>
  <dcterms:created xsi:type="dcterms:W3CDTF">2013-04-28T18:15:22Z</dcterms:created>
  <dcterms:modified xsi:type="dcterms:W3CDTF">2013-04-29T13:53:41Z</dcterms:modified>
</cp:coreProperties>
</file>