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135" yWindow="135" windowWidth="28440" windowHeight="12810" activeTab="1"/>
  </bookViews>
  <sheets>
    <sheet name="Sheet1" sheetId="4" r:id="rId1"/>
    <sheet name="Sheet2" sheetId="5" r:id="rId2"/>
  </sheets>
  <calcPr calcId="145621"/>
</workbook>
</file>

<file path=xl/calcChain.xml><?xml version="1.0" encoding="utf-8"?>
<calcChain xmlns="http://schemas.openxmlformats.org/spreadsheetml/2006/main">
  <c r="G19" i="4" l="1"/>
  <c r="BG14" i="4"/>
  <c r="BJ14" i="4" s="1"/>
  <c r="BK14" i="4" s="1"/>
  <c r="AZ12" i="4"/>
  <c r="BC12" i="4" s="1"/>
  <c r="BD12" i="4" s="1"/>
  <c r="AS10" i="4"/>
  <c r="AV10" i="4" s="1"/>
  <c r="AW10" i="4" s="1"/>
  <c r="AL8" i="4"/>
  <c r="AR8" i="4" s="1"/>
  <c r="AE6" i="4"/>
  <c r="AK6" i="4" s="1"/>
  <c r="X4" i="4"/>
  <c r="AD4" i="4"/>
  <c r="AA4" i="4"/>
  <c r="AB4" i="4" s="1"/>
  <c r="Y4" i="4"/>
  <c r="Z4" i="4" s="1"/>
  <c r="Q2" i="4"/>
  <c r="T2" i="4" s="1"/>
  <c r="U2" i="4" s="1"/>
  <c r="P14" i="4"/>
  <c r="M14" i="4"/>
  <c r="N14" i="4" s="1"/>
  <c r="K14" i="4"/>
  <c r="L14" i="4" s="1"/>
  <c r="J14" i="4"/>
  <c r="P12" i="4"/>
  <c r="M12" i="4"/>
  <c r="N12" i="4" s="1"/>
  <c r="K12" i="4"/>
  <c r="L12" i="4" s="1"/>
  <c r="J12" i="4"/>
  <c r="M10" i="4"/>
  <c r="N10" i="4" s="1"/>
  <c r="L10" i="4"/>
  <c r="K10" i="4"/>
  <c r="J10" i="4"/>
  <c r="P10" i="4" s="1"/>
  <c r="P8" i="4"/>
  <c r="M8" i="4"/>
  <c r="N8" i="4" s="1"/>
  <c r="K8" i="4"/>
  <c r="L8" i="4" s="1"/>
  <c r="J8" i="4"/>
  <c r="J6" i="4"/>
  <c r="P6" i="4" s="1"/>
  <c r="P4" i="4"/>
  <c r="M4" i="4"/>
  <c r="N4" i="4" s="1"/>
  <c r="K4" i="4"/>
  <c r="L4" i="4" s="1"/>
  <c r="J4" i="4"/>
  <c r="P2" i="4"/>
  <c r="M2" i="4"/>
  <c r="N2" i="4" s="1"/>
  <c r="K2" i="4"/>
  <c r="L2" i="4" s="1"/>
  <c r="J2" i="4"/>
  <c r="P16" i="4"/>
  <c r="M16" i="4"/>
  <c r="K16" i="4"/>
  <c r="F14" i="4"/>
  <c r="G14" i="4" s="1"/>
  <c r="D6" i="4"/>
  <c r="E6" i="4" s="1"/>
  <c r="D14" i="4"/>
  <c r="E14" i="4" s="1"/>
  <c r="C5" i="4"/>
  <c r="I5" i="4" s="1"/>
  <c r="C6" i="4"/>
  <c r="C9" i="4"/>
  <c r="I9" i="4" s="1"/>
  <c r="C10" i="4"/>
  <c r="I10" i="4" s="1"/>
  <c r="C13" i="4"/>
  <c r="I13" i="4" s="1"/>
  <c r="C14" i="4"/>
  <c r="I14" i="4" s="1"/>
  <c r="C17" i="4"/>
  <c r="I17" i="4" s="1"/>
  <c r="C2" i="4"/>
  <c r="I2" i="4" s="1"/>
  <c r="B19" i="4"/>
  <c r="C3" i="4" s="1"/>
  <c r="B18" i="4"/>
  <c r="C4" i="4" s="1"/>
  <c r="BM14" i="4" l="1"/>
  <c r="BH14" i="4"/>
  <c r="BI14" i="4" s="1"/>
  <c r="BF12" i="4"/>
  <c r="BA12" i="4"/>
  <c r="BB12" i="4" s="1"/>
  <c r="AY10" i="4"/>
  <c r="AT10" i="4"/>
  <c r="AU10" i="4" s="1"/>
  <c r="AM8" i="4"/>
  <c r="AN8" i="4" s="1"/>
  <c r="AO8" i="4"/>
  <c r="AP8" i="4" s="1"/>
  <c r="AF6" i="4"/>
  <c r="AG6" i="4" s="1"/>
  <c r="AH6" i="4"/>
  <c r="AI6" i="4" s="1"/>
  <c r="W2" i="4"/>
  <c r="R2" i="4"/>
  <c r="S2" i="4" s="1"/>
  <c r="M6" i="4"/>
  <c r="N6" i="4" s="1"/>
  <c r="K6" i="4"/>
  <c r="L6" i="4" s="1"/>
  <c r="I3" i="4"/>
  <c r="F3" i="4"/>
  <c r="G3" i="4" s="1"/>
  <c r="D3" i="4"/>
  <c r="E3" i="4" s="1"/>
  <c r="D2" i="4"/>
  <c r="E2" i="4" s="1"/>
  <c r="F2" i="4"/>
  <c r="G2" i="4" s="1"/>
  <c r="I4" i="4"/>
  <c r="F4" i="4"/>
  <c r="G4" i="4" s="1"/>
  <c r="D4" i="4"/>
  <c r="E4" i="4" s="1"/>
  <c r="I6" i="4"/>
  <c r="F6" i="4"/>
  <c r="G6" i="4" s="1"/>
  <c r="D10" i="4"/>
  <c r="E10" i="4" s="1"/>
  <c r="F10" i="4"/>
  <c r="G10" i="4" s="1"/>
  <c r="D17" i="4"/>
  <c r="E17" i="4" s="1"/>
  <c r="D13" i="4"/>
  <c r="E13" i="4" s="1"/>
  <c r="D9" i="4"/>
  <c r="E9" i="4" s="1"/>
  <c r="D5" i="4"/>
  <c r="E5" i="4" s="1"/>
  <c r="F17" i="4"/>
  <c r="G17" i="4" s="1"/>
  <c r="F13" i="4"/>
  <c r="G13" i="4" s="1"/>
  <c r="F9" i="4"/>
  <c r="G9" i="4" s="1"/>
  <c r="F5" i="4"/>
  <c r="G5" i="4" s="1"/>
  <c r="C16" i="4"/>
  <c r="C12" i="4"/>
  <c r="C8" i="4"/>
  <c r="C15" i="4"/>
  <c r="C11" i="4"/>
  <c r="C7" i="4"/>
  <c r="I15" i="4" l="1"/>
  <c r="F15" i="4"/>
  <c r="G15" i="4" s="1"/>
  <c r="D15" i="4"/>
  <c r="E15" i="4" s="1"/>
  <c r="I8" i="4"/>
  <c r="F8" i="4"/>
  <c r="G8" i="4" s="1"/>
  <c r="D8" i="4"/>
  <c r="E8" i="4" s="1"/>
  <c r="I7" i="4"/>
  <c r="F7" i="4"/>
  <c r="G7" i="4" s="1"/>
  <c r="D7" i="4"/>
  <c r="E7" i="4" s="1"/>
  <c r="I12" i="4"/>
  <c r="F12" i="4"/>
  <c r="G12" i="4" s="1"/>
  <c r="D12" i="4"/>
  <c r="E12" i="4" s="1"/>
  <c r="I11" i="4"/>
  <c r="F11" i="4"/>
  <c r="G11" i="4" s="1"/>
  <c r="D11" i="4"/>
  <c r="E11" i="4" s="1"/>
  <c r="I16" i="4"/>
  <c r="F16" i="4"/>
  <c r="G16" i="4" s="1"/>
  <c r="D16" i="4"/>
  <c r="E16" i="4" s="1"/>
  <c r="J16" i="4"/>
  <c r="N16" i="4" l="1"/>
  <c r="L16" i="4"/>
</calcChain>
</file>

<file path=xl/sharedStrings.xml><?xml version="1.0" encoding="utf-8"?>
<sst xmlns="http://schemas.openxmlformats.org/spreadsheetml/2006/main" count="85" uniqueCount="42">
  <si>
    <t>CFM</t>
  </si>
  <si>
    <t>Guildemeister</t>
  </si>
  <si>
    <t>Tornos</t>
  </si>
  <si>
    <t>Total</t>
  </si>
  <si>
    <t>Availible</t>
  </si>
  <si>
    <t>dia</t>
  </si>
  <si>
    <t>length</t>
  </si>
  <si>
    <t>type</t>
  </si>
  <si>
    <t>cf</t>
  </si>
  <si>
    <t>tv</t>
  </si>
  <si>
    <t>t</t>
  </si>
  <si>
    <t>st</t>
  </si>
  <si>
    <t>r</t>
  </si>
  <si>
    <t>5x4x4 y branch</t>
  </si>
  <si>
    <t>6 x 5</t>
  </si>
  <si>
    <t>8x6x6</t>
  </si>
  <si>
    <t>10x8x6</t>
  </si>
  <si>
    <t>12x10x6</t>
  </si>
  <si>
    <t>6 x 12</t>
  </si>
  <si>
    <t>12x12x12</t>
  </si>
  <si>
    <t>14x12x6</t>
  </si>
  <si>
    <t xml:space="preserve">6 x 10 </t>
  </si>
  <si>
    <t>10 x 14</t>
  </si>
  <si>
    <t>14x14x14</t>
  </si>
  <si>
    <t>7 x 9</t>
  </si>
  <si>
    <t>9 x 9 x 9</t>
  </si>
  <si>
    <t>16x14x9</t>
  </si>
  <si>
    <t>QTY</t>
  </si>
  <si>
    <t>225x225x225</t>
  </si>
  <si>
    <t>200x150x150</t>
  </si>
  <si>
    <t>175x225</t>
  </si>
  <si>
    <t>125x150</t>
  </si>
  <si>
    <t>150x300</t>
  </si>
  <si>
    <t>150x250</t>
  </si>
  <si>
    <t>125x100x100 y</t>
  </si>
  <si>
    <t>400x350x225</t>
  </si>
  <si>
    <t>350x350x350</t>
  </si>
  <si>
    <t>350x300x150</t>
  </si>
  <si>
    <t>300x300x300</t>
  </si>
  <si>
    <t>300x250x150</t>
  </si>
  <si>
    <t>250x200x150</t>
  </si>
  <si>
    <t>250x350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</si>
</sst>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workbookViewId="0">
      <selection activeCell="D24" sqref="D24"/>
    </sheetView>
  </sheetViews>
  <sheetFormatPr defaultRowHeight="15" x14ac:dyDescent="0.25"/>
  <cols>
    <col min="1" max="1" width="13.85546875" bestFit="1" customWidth="1"/>
    <col min="4" max="4" width="9.140625" customWidth="1"/>
    <col min="6" max="6" width="9.140625" customWidth="1"/>
    <col min="17" max="58" width="9.140625" customWidth="1"/>
  </cols>
  <sheetData>
    <row r="1" spans="1:65" x14ac:dyDescent="0.25">
      <c r="B1" s="1" t="s">
        <v>0</v>
      </c>
      <c r="D1" s="2">
        <v>2200</v>
      </c>
      <c r="E1" s="2"/>
      <c r="F1" s="2">
        <v>3000</v>
      </c>
      <c r="G1" s="2"/>
      <c r="K1" s="2">
        <v>2200</v>
      </c>
      <c r="L1" s="2"/>
      <c r="M1" s="2">
        <v>3000</v>
      </c>
      <c r="N1" s="2"/>
      <c r="R1" s="2">
        <v>2200</v>
      </c>
      <c r="S1" s="2"/>
      <c r="T1" s="2">
        <v>3000</v>
      </c>
      <c r="U1" s="2"/>
    </row>
    <row r="2" spans="1:65" x14ac:dyDescent="0.25">
      <c r="A2" s="3" t="s">
        <v>1</v>
      </c>
      <c r="B2">
        <v>250</v>
      </c>
      <c r="C2">
        <f>B2*$B$19/$B$18</f>
        <v>235</v>
      </c>
      <c r="D2">
        <f>C2/$D$1</f>
        <v>0.10681818181818181</v>
      </c>
      <c r="E2">
        <f>SQRT(4*D2/(PI()))*12</f>
        <v>4.4254648545680739</v>
      </c>
      <c r="F2">
        <f>C2/$F$1</f>
        <v>7.8333333333333338E-2</v>
      </c>
      <c r="G2">
        <f>SQRT(4*F2/(PI()))*12</f>
        <v>3.7897416883756918</v>
      </c>
      <c r="H2">
        <v>4</v>
      </c>
      <c r="I2">
        <f>C2/((((H2/12)^2)/4)*PI())</f>
        <v>2692.9016371148691</v>
      </c>
      <c r="J2" s="3">
        <f>SUM(C2:C3)</f>
        <v>470</v>
      </c>
      <c r="K2" s="3">
        <f>J2/$K$1</f>
        <v>0.21363636363636362</v>
      </c>
      <c r="L2" s="3">
        <f t="shared" ref="L2:L14" si="0">SQRT(4*K2/(PI()))*12</f>
        <v>6.2585524171356486</v>
      </c>
      <c r="M2" s="3">
        <f>J2/$M$1</f>
        <v>0.15666666666666668</v>
      </c>
      <c r="N2" s="3">
        <f t="shared" ref="N2:N14" si="1">SQRT(4*M2/(PI()))*12</f>
        <v>5.3595040935916147</v>
      </c>
      <c r="O2" s="3">
        <v>6</v>
      </c>
      <c r="P2" s="3">
        <f>J2/((((O2/12)^2)/4)*PI())</f>
        <v>2393.6903441021059</v>
      </c>
      <c r="Q2" s="3">
        <f>SUM(J2:J5)</f>
        <v>940</v>
      </c>
      <c r="R2" s="3">
        <f t="shared" ref="R2" si="2">Q2/$K$1</f>
        <v>0.42727272727272725</v>
      </c>
      <c r="S2" s="3">
        <f t="shared" ref="S2" si="3">SQRT(4*R2/(PI()))*12</f>
        <v>8.8509297091361478</v>
      </c>
      <c r="T2" s="3">
        <f t="shared" ref="T2" si="4">Q2/$M$1</f>
        <v>0.31333333333333335</v>
      </c>
      <c r="U2" s="3">
        <f t="shared" ref="U2" si="5">SQRT(4*T2/(PI()))*12</f>
        <v>7.5794833767513836</v>
      </c>
      <c r="V2" s="3">
        <v>8</v>
      </c>
      <c r="W2" s="3">
        <f t="shared" ref="W2" si="6">Q2/((((V2/12)^2)/4)*PI())</f>
        <v>2692.9016371148691</v>
      </c>
    </row>
    <row r="3" spans="1:65" x14ac:dyDescent="0.25">
      <c r="A3" s="3"/>
      <c r="B3">
        <v>250</v>
      </c>
      <c r="C3">
        <f t="shared" ref="C3:C17" si="7">B3*$B$19/$B$18</f>
        <v>235</v>
      </c>
      <c r="D3">
        <f t="shared" ref="D3:D17" si="8">C3/$D$1</f>
        <v>0.10681818181818181</v>
      </c>
      <c r="E3">
        <f t="shared" ref="E3:E17" si="9">SQRT(4*D3/(PI()))*12</f>
        <v>4.4254648545680739</v>
      </c>
      <c r="F3">
        <f t="shared" ref="F3:F17" si="10">C3/$F$1</f>
        <v>7.8333333333333338E-2</v>
      </c>
      <c r="G3">
        <f t="shared" ref="G3:G17" si="11">SQRT(4*F3/(PI()))*12</f>
        <v>3.7897416883756918</v>
      </c>
      <c r="H3">
        <v>4</v>
      </c>
      <c r="I3">
        <f t="shared" ref="I3:I17" si="12">C3/((((H3/12)^2)/4)*PI())</f>
        <v>2692.9016371148691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Y3" s="2">
        <v>2200</v>
      </c>
      <c r="Z3" s="2"/>
      <c r="AA3" s="2">
        <v>3000</v>
      </c>
      <c r="AB3" s="2"/>
    </row>
    <row r="4" spans="1:65" x14ac:dyDescent="0.25">
      <c r="A4" s="3" t="s">
        <v>1</v>
      </c>
      <c r="B4">
        <v>250</v>
      </c>
      <c r="C4">
        <f t="shared" si="7"/>
        <v>235</v>
      </c>
      <c r="D4">
        <f t="shared" si="8"/>
        <v>0.10681818181818181</v>
      </c>
      <c r="E4">
        <f t="shared" si="9"/>
        <v>4.4254648545680739</v>
      </c>
      <c r="F4">
        <f t="shared" si="10"/>
        <v>7.8333333333333338E-2</v>
      </c>
      <c r="G4">
        <f t="shared" si="11"/>
        <v>3.7897416883756918</v>
      </c>
      <c r="H4">
        <v>4</v>
      </c>
      <c r="I4">
        <f t="shared" si="12"/>
        <v>2692.9016371148691</v>
      </c>
      <c r="J4" s="3">
        <f>SUM(C4:C5)</f>
        <v>470</v>
      </c>
      <c r="K4" s="3">
        <f>J4/$K$1</f>
        <v>0.21363636363636362</v>
      </c>
      <c r="L4" s="3">
        <f t="shared" si="0"/>
        <v>6.2585524171356486</v>
      </c>
      <c r="M4" s="3">
        <f>J4/$M$1</f>
        <v>0.15666666666666668</v>
      </c>
      <c r="N4" s="3">
        <f t="shared" si="1"/>
        <v>5.3595040935916147</v>
      </c>
      <c r="O4" s="3">
        <v>6</v>
      </c>
      <c r="P4" s="3">
        <f>J4/((((O4/12)^2)/4)*PI())</f>
        <v>2393.6903441021059</v>
      </c>
      <c r="Q4" s="3"/>
      <c r="R4" s="3"/>
      <c r="S4" s="3"/>
      <c r="T4" s="3"/>
      <c r="U4" s="3"/>
      <c r="V4" s="3"/>
      <c r="W4" s="3"/>
      <c r="X4" s="3">
        <f>Q2+J6</f>
        <v>1410</v>
      </c>
      <c r="Y4" s="3">
        <f t="shared" ref="Y4" si="13">X4/$K$1</f>
        <v>0.64090909090909087</v>
      </c>
      <c r="Z4" s="3">
        <f t="shared" ref="Z4" si="14">SQRT(4*Y4/(PI()))*12</f>
        <v>10.840130768311948</v>
      </c>
      <c r="AA4" s="3">
        <f t="shared" ref="AA4" si="15">X4/$M$1</f>
        <v>0.47</v>
      </c>
      <c r="AB4" s="3">
        <f t="shared" ref="AB4" si="16">SQRT(4*AA4/(PI()))*12</f>
        <v>9.2829333934740603</v>
      </c>
      <c r="AC4" s="3">
        <v>10</v>
      </c>
      <c r="AD4" s="3">
        <f t="shared" ref="AD4" si="17">X4/((((AC4/12)^2)/4)*PI())</f>
        <v>2585.1855716302744</v>
      </c>
    </row>
    <row r="5" spans="1:65" x14ac:dyDescent="0.25">
      <c r="A5" s="3"/>
      <c r="B5">
        <v>250</v>
      </c>
      <c r="C5">
        <f t="shared" si="7"/>
        <v>235</v>
      </c>
      <c r="D5">
        <f t="shared" si="8"/>
        <v>0.10681818181818181</v>
      </c>
      <c r="E5">
        <f t="shared" si="9"/>
        <v>4.4254648545680739</v>
      </c>
      <c r="F5">
        <f t="shared" si="10"/>
        <v>7.8333333333333338E-2</v>
      </c>
      <c r="G5">
        <f t="shared" si="11"/>
        <v>3.7897416883756918</v>
      </c>
      <c r="H5">
        <v>4</v>
      </c>
      <c r="I5">
        <f t="shared" si="12"/>
        <v>2692.9016371148691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F5" s="2">
        <v>2200</v>
      </c>
      <c r="AG5" s="2"/>
      <c r="AH5" s="2">
        <v>3000</v>
      </c>
      <c r="AI5" s="2"/>
    </row>
    <row r="6" spans="1:65" x14ac:dyDescent="0.25">
      <c r="A6" s="3" t="s">
        <v>1</v>
      </c>
      <c r="B6">
        <v>250</v>
      </c>
      <c r="C6">
        <f t="shared" si="7"/>
        <v>235</v>
      </c>
      <c r="D6">
        <f t="shared" si="8"/>
        <v>0.10681818181818181</v>
      </c>
      <c r="E6">
        <f t="shared" si="9"/>
        <v>4.4254648545680739</v>
      </c>
      <c r="F6">
        <f t="shared" si="10"/>
        <v>7.8333333333333338E-2</v>
      </c>
      <c r="G6">
        <f t="shared" si="11"/>
        <v>3.7897416883756918</v>
      </c>
      <c r="H6">
        <v>4</v>
      </c>
      <c r="I6">
        <f t="shared" si="12"/>
        <v>2692.9016371148691</v>
      </c>
      <c r="J6" s="3">
        <f>SUM(C6:C7)</f>
        <v>470</v>
      </c>
      <c r="K6" s="3">
        <f>J6/$K$1</f>
        <v>0.21363636363636362</v>
      </c>
      <c r="L6" s="3">
        <f t="shared" si="0"/>
        <v>6.2585524171356486</v>
      </c>
      <c r="M6" s="3">
        <f>J6/$M$1</f>
        <v>0.15666666666666668</v>
      </c>
      <c r="N6" s="3">
        <f t="shared" si="1"/>
        <v>5.3595040935916147</v>
      </c>
      <c r="O6" s="3">
        <v>6</v>
      </c>
      <c r="P6" s="3">
        <f>J6/((((O6/12)^2)/4)*PI())</f>
        <v>2393.6903441021059</v>
      </c>
      <c r="X6" s="3"/>
      <c r="Y6" s="3"/>
      <c r="Z6" s="3"/>
      <c r="AA6" s="3"/>
      <c r="AB6" s="3"/>
      <c r="AC6" s="3"/>
      <c r="AD6" s="3"/>
      <c r="AE6" s="3">
        <f>X4+J8</f>
        <v>1880</v>
      </c>
      <c r="AF6" s="3">
        <f t="shared" ref="AF6" si="18">AE6/$K$1</f>
        <v>0.8545454545454545</v>
      </c>
      <c r="AG6" s="3">
        <f t="shared" ref="AG6" si="19">SQRT(4*AF6/(PI()))*12</f>
        <v>12.517104834271297</v>
      </c>
      <c r="AH6" s="3">
        <f t="shared" ref="AH6" si="20">AE6/$M$1</f>
        <v>0.62666666666666671</v>
      </c>
      <c r="AI6" s="3">
        <f t="shared" ref="AI6" si="21">SQRT(4*AH6/(PI()))*12</f>
        <v>10.719008187183229</v>
      </c>
      <c r="AJ6" s="3">
        <v>12</v>
      </c>
      <c r="AK6" s="3">
        <f t="shared" ref="AK6" si="22">AE6/((((AJ6/12)^2)/4)*PI())</f>
        <v>2393.6903441021059</v>
      </c>
    </row>
    <row r="7" spans="1:65" x14ac:dyDescent="0.25">
      <c r="A7" s="3"/>
      <c r="B7">
        <v>250</v>
      </c>
      <c r="C7">
        <f t="shared" si="7"/>
        <v>235</v>
      </c>
      <c r="D7">
        <f t="shared" si="8"/>
        <v>0.10681818181818181</v>
      </c>
      <c r="E7">
        <f t="shared" si="9"/>
        <v>4.4254648545680739</v>
      </c>
      <c r="F7">
        <f t="shared" si="10"/>
        <v>7.8333333333333338E-2</v>
      </c>
      <c r="G7">
        <f t="shared" si="11"/>
        <v>3.7897416883756918</v>
      </c>
      <c r="H7">
        <v>4</v>
      </c>
      <c r="I7">
        <f t="shared" si="12"/>
        <v>2692.9016371148691</v>
      </c>
      <c r="J7" s="3"/>
      <c r="K7" s="3"/>
      <c r="L7" s="3"/>
      <c r="M7" s="3"/>
      <c r="N7" s="3"/>
      <c r="O7" s="3"/>
      <c r="P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M7" s="2">
        <v>2200</v>
      </c>
      <c r="AN7" s="2"/>
      <c r="AO7" s="2">
        <v>3000</v>
      </c>
      <c r="AP7" s="2"/>
    </row>
    <row r="8" spans="1:65" x14ac:dyDescent="0.25">
      <c r="A8" s="3" t="s">
        <v>1</v>
      </c>
      <c r="B8">
        <v>250</v>
      </c>
      <c r="C8">
        <f t="shared" si="7"/>
        <v>235</v>
      </c>
      <c r="D8">
        <f t="shared" si="8"/>
        <v>0.10681818181818181</v>
      </c>
      <c r="E8">
        <f t="shared" si="9"/>
        <v>4.4254648545680739</v>
      </c>
      <c r="F8">
        <f t="shared" si="10"/>
        <v>7.8333333333333338E-2</v>
      </c>
      <c r="G8">
        <f t="shared" si="11"/>
        <v>3.7897416883756918</v>
      </c>
      <c r="H8">
        <v>4</v>
      </c>
      <c r="I8">
        <f t="shared" si="12"/>
        <v>2692.9016371148691</v>
      </c>
      <c r="J8" s="3">
        <f>SUM(C8:C9)</f>
        <v>470</v>
      </c>
      <c r="K8" s="3">
        <f>J8/$K$1</f>
        <v>0.21363636363636362</v>
      </c>
      <c r="L8" s="3">
        <f t="shared" si="0"/>
        <v>6.2585524171356486</v>
      </c>
      <c r="M8" s="3">
        <f>J8/$M$1</f>
        <v>0.15666666666666668</v>
      </c>
      <c r="N8" s="3">
        <f t="shared" si="1"/>
        <v>5.3595040935916147</v>
      </c>
      <c r="O8" s="3">
        <v>6</v>
      </c>
      <c r="P8" s="3">
        <f>J8/((((O8/12)^2)/4)*PI())</f>
        <v>2393.6903441021059</v>
      </c>
      <c r="AE8" s="3"/>
      <c r="AF8" s="3"/>
      <c r="AG8" s="3"/>
      <c r="AH8" s="3"/>
      <c r="AI8" s="3"/>
      <c r="AJ8" s="3"/>
      <c r="AK8" s="3"/>
      <c r="AL8" s="3">
        <f>AE6+J10</f>
        <v>2350</v>
      </c>
      <c r="AM8" s="3">
        <f t="shared" ref="AM8" si="23">AL8/$K$1</f>
        <v>1.0681818181818181</v>
      </c>
      <c r="AN8" s="3">
        <f t="shared" ref="AN8" si="24">SQRT(4*AM8/(PI()))*12</f>
        <v>13.994548645460927</v>
      </c>
      <c r="AO8" s="3">
        <f t="shared" ref="AO8" si="25">AL8/$M$1</f>
        <v>0.78333333333333333</v>
      </c>
      <c r="AP8" s="3">
        <f t="shared" ref="AP8" si="26">SQRT(4*AO8/(PI()))*12</f>
        <v>11.984215478959245</v>
      </c>
      <c r="AQ8" s="3">
        <v>12</v>
      </c>
      <c r="AR8" s="3">
        <f t="shared" ref="AR8" si="27">AL8/((((AQ8/12)^2)/4)*PI())</f>
        <v>2992.1129301276324</v>
      </c>
    </row>
    <row r="9" spans="1:65" x14ac:dyDescent="0.25">
      <c r="A9" s="3"/>
      <c r="B9">
        <v>250</v>
      </c>
      <c r="C9">
        <f t="shared" si="7"/>
        <v>235</v>
      </c>
      <c r="D9">
        <f t="shared" si="8"/>
        <v>0.10681818181818181</v>
      </c>
      <c r="E9">
        <f t="shared" si="9"/>
        <v>4.4254648545680739</v>
      </c>
      <c r="F9">
        <f t="shared" si="10"/>
        <v>7.8333333333333338E-2</v>
      </c>
      <c r="G9">
        <f t="shared" si="11"/>
        <v>3.7897416883756918</v>
      </c>
      <c r="H9">
        <v>4</v>
      </c>
      <c r="I9">
        <f t="shared" si="12"/>
        <v>2692.9016371148691</v>
      </c>
      <c r="J9" s="3"/>
      <c r="K9" s="3"/>
      <c r="L9" s="3"/>
      <c r="M9" s="3"/>
      <c r="N9" s="3"/>
      <c r="O9" s="3"/>
      <c r="P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T9" s="2">
        <v>2200</v>
      </c>
      <c r="AU9" s="2"/>
      <c r="AV9" s="2">
        <v>3000</v>
      </c>
      <c r="AW9" s="2"/>
    </row>
    <row r="10" spans="1:65" x14ac:dyDescent="0.25">
      <c r="A10" s="3" t="s">
        <v>1</v>
      </c>
      <c r="B10">
        <v>250</v>
      </c>
      <c r="C10">
        <f t="shared" si="7"/>
        <v>235</v>
      </c>
      <c r="D10">
        <f t="shared" si="8"/>
        <v>0.10681818181818181</v>
      </c>
      <c r="E10">
        <f t="shared" si="9"/>
        <v>4.4254648545680739</v>
      </c>
      <c r="F10">
        <f t="shared" si="10"/>
        <v>7.8333333333333338E-2</v>
      </c>
      <c r="G10">
        <f t="shared" si="11"/>
        <v>3.7897416883756918</v>
      </c>
      <c r="H10">
        <v>4</v>
      </c>
      <c r="I10">
        <f t="shared" si="12"/>
        <v>2692.9016371148691</v>
      </c>
      <c r="J10" s="3">
        <f>SUM(C10:C11)</f>
        <v>470</v>
      </c>
      <c r="K10" s="3">
        <f>J10/$K$1</f>
        <v>0.21363636363636362</v>
      </c>
      <c r="L10" s="3">
        <f t="shared" si="0"/>
        <v>6.2585524171356486</v>
      </c>
      <c r="M10" s="3">
        <f>J10/$M$1</f>
        <v>0.15666666666666668</v>
      </c>
      <c r="N10" s="3">
        <f t="shared" si="1"/>
        <v>5.3595040935916147</v>
      </c>
      <c r="O10" s="3">
        <v>6</v>
      </c>
      <c r="P10" s="3">
        <f>J10/((((O10/12)^2)/4)*PI())</f>
        <v>2393.6903441021059</v>
      </c>
      <c r="AL10" s="3"/>
      <c r="AM10" s="3"/>
      <c r="AN10" s="3"/>
      <c r="AO10" s="3"/>
      <c r="AP10" s="3"/>
      <c r="AQ10" s="3"/>
      <c r="AR10" s="3"/>
      <c r="AS10" s="3">
        <f>AL8+J12</f>
        <v>2820</v>
      </c>
      <c r="AT10" s="3">
        <f t="shared" ref="AT10" si="28">AS10/$K$1</f>
        <v>1.2818181818181817</v>
      </c>
      <c r="AU10" s="3">
        <f t="shared" ref="AU10" si="29">SQRT(4*AT10/(PI()))*12</f>
        <v>15.330259950444635</v>
      </c>
      <c r="AV10" s="3">
        <f t="shared" ref="AV10" si="30">AS10/$M$1</f>
        <v>0.94</v>
      </c>
      <c r="AW10" s="3">
        <f t="shared" ref="AW10" si="31">SQRT(4*AV10/(PI()))*12</f>
        <v>13.128050303657112</v>
      </c>
      <c r="AX10" s="3">
        <v>14</v>
      </c>
      <c r="AY10" s="3">
        <f t="shared" ref="AY10" si="32">AS10/((((AX10/12)^2)/4)*PI())</f>
        <v>2637.9444608472186</v>
      </c>
    </row>
    <row r="11" spans="1:65" x14ac:dyDescent="0.25">
      <c r="A11" s="3"/>
      <c r="B11">
        <v>250</v>
      </c>
      <c r="C11">
        <f t="shared" si="7"/>
        <v>235</v>
      </c>
      <c r="D11">
        <f t="shared" si="8"/>
        <v>0.10681818181818181</v>
      </c>
      <c r="E11">
        <f t="shared" si="9"/>
        <v>4.4254648545680739</v>
      </c>
      <c r="F11">
        <f t="shared" si="10"/>
        <v>7.8333333333333338E-2</v>
      </c>
      <c r="G11">
        <f t="shared" si="11"/>
        <v>3.7897416883756918</v>
      </c>
      <c r="H11">
        <v>4</v>
      </c>
      <c r="I11">
        <f t="shared" si="12"/>
        <v>2692.9016371148691</v>
      </c>
      <c r="J11" s="3"/>
      <c r="K11" s="3"/>
      <c r="L11" s="3"/>
      <c r="M11" s="3"/>
      <c r="N11" s="3"/>
      <c r="O11" s="3"/>
      <c r="P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BA11" s="2">
        <v>2200</v>
      </c>
      <c r="BB11" s="2"/>
      <c r="BC11" s="2">
        <v>3000</v>
      </c>
      <c r="BD11" s="2"/>
    </row>
    <row r="12" spans="1:65" x14ac:dyDescent="0.25">
      <c r="A12" s="3" t="s">
        <v>1</v>
      </c>
      <c r="B12">
        <v>250</v>
      </c>
      <c r="C12">
        <f t="shared" si="7"/>
        <v>235</v>
      </c>
      <c r="D12">
        <f t="shared" si="8"/>
        <v>0.10681818181818181</v>
      </c>
      <c r="E12">
        <f t="shared" si="9"/>
        <v>4.4254648545680739</v>
      </c>
      <c r="F12">
        <f t="shared" si="10"/>
        <v>7.8333333333333338E-2</v>
      </c>
      <c r="G12">
        <f t="shared" si="11"/>
        <v>3.7897416883756918</v>
      </c>
      <c r="H12">
        <v>4</v>
      </c>
      <c r="I12">
        <f t="shared" si="12"/>
        <v>2692.9016371148691</v>
      </c>
      <c r="J12" s="3">
        <f>SUM(C12:C13)</f>
        <v>470</v>
      </c>
      <c r="K12" s="3">
        <f>J12/$K$1</f>
        <v>0.21363636363636362</v>
      </c>
      <c r="L12" s="3">
        <f t="shared" si="0"/>
        <v>6.2585524171356486</v>
      </c>
      <c r="M12" s="3">
        <f>J12/$M$1</f>
        <v>0.15666666666666668</v>
      </c>
      <c r="N12" s="3">
        <f t="shared" si="1"/>
        <v>5.3595040935916147</v>
      </c>
      <c r="O12" s="3">
        <v>6</v>
      </c>
      <c r="P12" s="3">
        <f>J12/((((O12/12)^2)/4)*PI())</f>
        <v>2393.6903441021059</v>
      </c>
      <c r="AS12" s="3"/>
      <c r="AT12" s="3"/>
      <c r="AU12" s="3"/>
      <c r="AV12" s="3"/>
      <c r="AW12" s="3"/>
      <c r="AX12" s="3"/>
      <c r="AY12" s="3"/>
      <c r="AZ12" s="3">
        <f>AS10+J14</f>
        <v>3290</v>
      </c>
      <c r="BA12" s="3">
        <f t="shared" ref="BA12" si="33">AZ12/$K$1</f>
        <v>1.4954545454545454</v>
      </c>
      <c r="BB12" s="3">
        <f t="shared" ref="BB12" si="34">SQRT(4*BA12/(PI()))*12</f>
        <v>16.558573263003101</v>
      </c>
      <c r="BC12" s="3">
        <f t="shared" ref="BC12" si="35">AZ12/$M$1</f>
        <v>1.0966666666666667</v>
      </c>
      <c r="BD12" s="3">
        <f t="shared" ref="BD12" si="36">SQRT(4*BC12/(PI()))*12</f>
        <v>14.179914982276053</v>
      </c>
      <c r="BE12" s="3">
        <v>14</v>
      </c>
      <c r="BF12" s="3">
        <f t="shared" ref="BF12" si="37">AZ12/((((BE12/12)^2)/4)*PI())</f>
        <v>3077.6018709884215</v>
      </c>
    </row>
    <row r="13" spans="1:65" x14ac:dyDescent="0.25">
      <c r="A13" s="3"/>
      <c r="B13">
        <v>250</v>
      </c>
      <c r="C13">
        <f t="shared" si="7"/>
        <v>235</v>
      </c>
      <c r="D13">
        <f t="shared" si="8"/>
        <v>0.10681818181818181</v>
      </c>
      <c r="E13">
        <f t="shared" si="9"/>
        <v>4.4254648545680739</v>
      </c>
      <c r="F13">
        <f t="shared" si="10"/>
        <v>7.8333333333333338E-2</v>
      </c>
      <c r="G13">
        <f t="shared" si="11"/>
        <v>3.7897416883756918</v>
      </c>
      <c r="H13">
        <v>4</v>
      </c>
      <c r="I13">
        <f t="shared" si="12"/>
        <v>2692.9016371148691</v>
      </c>
      <c r="J13" s="3"/>
      <c r="K13" s="3"/>
      <c r="L13" s="3"/>
      <c r="M13" s="3"/>
      <c r="N13" s="3"/>
      <c r="O13" s="3"/>
      <c r="P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H13" s="2">
        <v>2200</v>
      </c>
      <c r="BI13" s="2"/>
      <c r="BJ13" s="2">
        <v>3000</v>
      </c>
      <c r="BK13" s="2"/>
    </row>
    <row r="14" spans="1:65" x14ac:dyDescent="0.25">
      <c r="A14" s="3" t="s">
        <v>1</v>
      </c>
      <c r="B14">
        <v>250</v>
      </c>
      <c r="C14">
        <f t="shared" si="7"/>
        <v>235</v>
      </c>
      <c r="D14">
        <f t="shared" si="8"/>
        <v>0.10681818181818181</v>
      </c>
      <c r="E14">
        <f t="shared" si="9"/>
        <v>4.4254648545680739</v>
      </c>
      <c r="F14">
        <f t="shared" si="10"/>
        <v>7.8333333333333338E-2</v>
      </c>
      <c r="G14">
        <f t="shared" si="11"/>
        <v>3.7897416883756918</v>
      </c>
      <c r="H14">
        <v>4</v>
      </c>
      <c r="I14">
        <f t="shared" si="12"/>
        <v>2692.9016371148691</v>
      </c>
      <c r="J14" s="3">
        <f>SUM(C14:C15)</f>
        <v>470</v>
      </c>
      <c r="K14" s="3">
        <f>J14/$K$1</f>
        <v>0.21363636363636362</v>
      </c>
      <c r="L14" s="3">
        <f t="shared" si="0"/>
        <v>6.2585524171356486</v>
      </c>
      <c r="M14" s="3">
        <f>J14/$M$1</f>
        <v>0.15666666666666668</v>
      </c>
      <c r="N14" s="3">
        <f t="shared" si="1"/>
        <v>5.3595040935916147</v>
      </c>
      <c r="O14" s="3">
        <v>6</v>
      </c>
      <c r="P14" s="3">
        <f>J14/((((O14/12)^2)/4)*PI())</f>
        <v>2393.6903441021059</v>
      </c>
      <c r="AZ14" s="3"/>
      <c r="BA14" s="3"/>
      <c r="BB14" s="3"/>
      <c r="BC14" s="3"/>
      <c r="BD14" s="3"/>
      <c r="BE14" s="3"/>
      <c r="BF14" s="3"/>
      <c r="BG14" s="3">
        <f>AZ12+J16</f>
        <v>4700</v>
      </c>
      <c r="BH14" s="3">
        <f t="shared" ref="BH14" si="38">BG14/$K$1</f>
        <v>2.1363636363636362</v>
      </c>
      <c r="BI14" s="3">
        <f t="shared" ref="BI14" si="39">SQRT(4*BH14/(PI()))*12</f>
        <v>19.791280493700871</v>
      </c>
      <c r="BJ14" s="3">
        <f t="shared" ref="BJ14" si="40">BG14/$M$1</f>
        <v>1.5666666666666667</v>
      </c>
      <c r="BK14" s="3">
        <f t="shared" ref="BK14" si="41">SQRT(4*BJ14/(PI()))*12</f>
        <v>16.94824006474574</v>
      </c>
      <c r="BL14" s="3">
        <v>16</v>
      </c>
      <c r="BM14" s="3">
        <f t="shared" ref="BM14" si="42">BG14/((((BL14/12)^2)/4)*PI())</f>
        <v>3366.1270463935866</v>
      </c>
    </row>
    <row r="15" spans="1:65" x14ac:dyDescent="0.25">
      <c r="A15" s="3"/>
      <c r="B15">
        <v>250</v>
      </c>
      <c r="C15">
        <f t="shared" si="7"/>
        <v>235</v>
      </c>
      <c r="D15">
        <f t="shared" si="8"/>
        <v>0.10681818181818181</v>
      </c>
      <c r="E15">
        <f t="shared" si="9"/>
        <v>4.4254648545680739</v>
      </c>
      <c r="F15">
        <f t="shared" si="10"/>
        <v>7.8333333333333338E-2</v>
      </c>
      <c r="G15">
        <f t="shared" si="11"/>
        <v>3.7897416883756918</v>
      </c>
      <c r="H15">
        <v>4</v>
      </c>
      <c r="I15">
        <f t="shared" si="12"/>
        <v>2692.9016371148691</v>
      </c>
      <c r="J15" s="3"/>
      <c r="K15" s="3"/>
      <c r="L15" s="3"/>
      <c r="M15" s="3"/>
      <c r="N15" s="3"/>
      <c r="O15" s="3"/>
      <c r="P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</row>
    <row r="16" spans="1:65" x14ac:dyDescent="0.25">
      <c r="A16" s="3" t="s">
        <v>2</v>
      </c>
      <c r="B16">
        <v>750</v>
      </c>
      <c r="C16">
        <f t="shared" si="7"/>
        <v>705</v>
      </c>
      <c r="D16">
        <f t="shared" si="8"/>
        <v>0.32045454545454544</v>
      </c>
      <c r="E16">
        <f t="shared" si="9"/>
        <v>7.6651299752223174</v>
      </c>
      <c r="F16">
        <f t="shared" si="10"/>
        <v>0.23499999999999999</v>
      </c>
      <c r="G16">
        <f t="shared" si="11"/>
        <v>6.5640251518285559</v>
      </c>
      <c r="H16">
        <v>7</v>
      </c>
      <c r="I16">
        <f t="shared" si="12"/>
        <v>2637.9444608472186</v>
      </c>
      <c r="J16" s="3">
        <f>SUM(C16:C17)</f>
        <v>1410</v>
      </c>
      <c r="K16" s="3">
        <f>J16/$K$1</f>
        <v>0.64090909090909087</v>
      </c>
      <c r="L16" s="3">
        <f t="shared" ref="L16" si="43">SQRT(4*K16/(PI()))*12</f>
        <v>10.840130768311948</v>
      </c>
      <c r="M16" s="3">
        <f>J16/$M$1</f>
        <v>0.47</v>
      </c>
      <c r="N16" s="3">
        <f t="shared" ref="N16" si="44">SQRT(4*M16/(PI()))*12</f>
        <v>9.2829333934740603</v>
      </c>
      <c r="O16" s="3">
        <v>9</v>
      </c>
      <c r="P16" s="3">
        <f>J16/((((O16/12)^2)/4)*PI())</f>
        <v>3191.5871254694748</v>
      </c>
      <c r="BG16" s="3"/>
      <c r="BH16" s="3"/>
      <c r="BI16" s="3"/>
      <c r="BJ16" s="3"/>
      <c r="BK16" s="3"/>
      <c r="BL16" s="3"/>
      <c r="BM16" s="3"/>
    </row>
    <row r="17" spans="1:65" x14ac:dyDescent="0.25">
      <c r="A17" s="3"/>
      <c r="B17">
        <v>750</v>
      </c>
      <c r="C17">
        <f t="shared" si="7"/>
        <v>705</v>
      </c>
      <c r="D17">
        <f t="shared" si="8"/>
        <v>0.32045454545454544</v>
      </c>
      <c r="E17">
        <f t="shared" si="9"/>
        <v>7.6651299752223174</v>
      </c>
      <c r="F17">
        <f t="shared" si="10"/>
        <v>0.23499999999999999</v>
      </c>
      <c r="G17">
        <f t="shared" si="11"/>
        <v>6.5640251518285559</v>
      </c>
      <c r="H17">
        <v>7</v>
      </c>
      <c r="I17">
        <f t="shared" si="12"/>
        <v>2637.9444608472186</v>
      </c>
      <c r="J17" s="3"/>
      <c r="K17" s="3"/>
      <c r="L17" s="3"/>
      <c r="M17" s="3"/>
      <c r="N17" s="3"/>
      <c r="O17" s="3"/>
      <c r="P17" s="3"/>
      <c r="BG17" s="3"/>
      <c r="BH17" s="3"/>
      <c r="BI17" s="3"/>
      <c r="BJ17" s="3"/>
      <c r="BK17" s="3"/>
      <c r="BL17" s="3"/>
      <c r="BM17" s="3"/>
    </row>
    <row r="18" spans="1:65" x14ac:dyDescent="0.25">
      <c r="A18" t="s">
        <v>3</v>
      </c>
      <c r="B18">
        <f>SUM(B2:B17)</f>
        <v>5000</v>
      </c>
    </row>
    <row r="19" spans="1:65" x14ac:dyDescent="0.25">
      <c r="A19" t="s">
        <v>4</v>
      </c>
      <c r="B19">
        <f>2350*2</f>
        <v>4700</v>
      </c>
      <c r="G19">
        <f>150*0.04</f>
        <v>6</v>
      </c>
    </row>
  </sheetData>
  <mergeCells count="131">
    <mergeCell ref="A14:A15"/>
    <mergeCell ref="A16:A17"/>
    <mergeCell ref="D1:E1"/>
    <mergeCell ref="F1:G1"/>
    <mergeCell ref="J16:J17"/>
    <mergeCell ref="K16:K17"/>
    <mergeCell ref="K1:L1"/>
    <mergeCell ref="J2:J3"/>
    <mergeCell ref="K2:K3"/>
    <mergeCell ref="J6:J7"/>
    <mergeCell ref="A2:A3"/>
    <mergeCell ref="A4:A5"/>
    <mergeCell ref="A6:A7"/>
    <mergeCell ref="A8:A9"/>
    <mergeCell ref="A10:A11"/>
    <mergeCell ref="A12:A13"/>
    <mergeCell ref="M1:N1"/>
    <mergeCell ref="L16:L17"/>
    <mergeCell ref="M16:M17"/>
    <mergeCell ref="N16:N17"/>
    <mergeCell ref="O16:O17"/>
    <mergeCell ref="P16:P17"/>
    <mergeCell ref="L2:L3"/>
    <mergeCell ref="M2:M3"/>
    <mergeCell ref="N2:N3"/>
    <mergeCell ref="O2:O3"/>
    <mergeCell ref="K6:K7"/>
    <mergeCell ref="L6:L7"/>
    <mergeCell ref="M6:M7"/>
    <mergeCell ref="N6:N7"/>
    <mergeCell ref="O6:O7"/>
    <mergeCell ref="P6:P7"/>
    <mergeCell ref="P2:P3"/>
    <mergeCell ref="J4:J5"/>
    <mergeCell ref="K4:K5"/>
    <mergeCell ref="L4:L5"/>
    <mergeCell ref="M4:M5"/>
    <mergeCell ref="N4:N5"/>
    <mergeCell ref="O4:O5"/>
    <mergeCell ref="P4:P5"/>
    <mergeCell ref="M10:M11"/>
    <mergeCell ref="N10:N11"/>
    <mergeCell ref="O10:O11"/>
    <mergeCell ref="P10:P11"/>
    <mergeCell ref="J8:J9"/>
    <mergeCell ref="K8:K9"/>
    <mergeCell ref="L8:L9"/>
    <mergeCell ref="M8:M9"/>
    <mergeCell ref="N8:N9"/>
    <mergeCell ref="O8:O9"/>
    <mergeCell ref="Q2:Q5"/>
    <mergeCell ref="R2:R5"/>
    <mergeCell ref="S2:S5"/>
    <mergeCell ref="T2:T5"/>
    <mergeCell ref="U2:U5"/>
    <mergeCell ref="V2:V5"/>
    <mergeCell ref="P12:P13"/>
    <mergeCell ref="J14:J15"/>
    <mergeCell ref="K14:K15"/>
    <mergeCell ref="L14:L15"/>
    <mergeCell ref="M14:M15"/>
    <mergeCell ref="N14:N15"/>
    <mergeCell ref="O14:O15"/>
    <mergeCell ref="P14:P15"/>
    <mergeCell ref="J12:J13"/>
    <mergeCell ref="K12:K13"/>
    <mergeCell ref="L12:L13"/>
    <mergeCell ref="M12:M13"/>
    <mergeCell ref="N12:N13"/>
    <mergeCell ref="O12:O13"/>
    <mergeCell ref="P8:P9"/>
    <mergeCell ref="J10:J11"/>
    <mergeCell ref="K10:K11"/>
    <mergeCell ref="L10:L11"/>
    <mergeCell ref="R1:S1"/>
    <mergeCell ref="T1:U1"/>
    <mergeCell ref="Y3:Z3"/>
    <mergeCell ref="AA3:AB3"/>
    <mergeCell ref="X4:X7"/>
    <mergeCell ref="Y4:Y7"/>
    <mergeCell ref="Z4:Z7"/>
    <mergeCell ref="AA4:AA7"/>
    <mergeCell ref="AB4:AB7"/>
    <mergeCell ref="W2:W5"/>
    <mergeCell ref="AC4:AC7"/>
    <mergeCell ref="AD4:AD7"/>
    <mergeCell ref="AF5:AG5"/>
    <mergeCell ref="AH5:AI5"/>
    <mergeCell ref="AE6:AE9"/>
    <mergeCell ref="AF6:AF9"/>
    <mergeCell ref="AG6:AG9"/>
    <mergeCell ref="AH6:AH9"/>
    <mergeCell ref="AI6:AI9"/>
    <mergeCell ref="AJ6:AJ9"/>
    <mergeCell ref="AK6:AK9"/>
    <mergeCell ref="AM7:AN7"/>
    <mergeCell ref="AO7:AP7"/>
    <mergeCell ref="AL8:AL11"/>
    <mergeCell ref="AM8:AM11"/>
    <mergeCell ref="AN8:AN11"/>
    <mergeCell ref="AO8:AO11"/>
    <mergeCell ref="AP8:AP11"/>
    <mergeCell ref="AQ8:AQ11"/>
    <mergeCell ref="AR8:AR11"/>
    <mergeCell ref="AT9:AU9"/>
    <mergeCell ref="AV9:AW9"/>
    <mergeCell ref="AS10:AS13"/>
    <mergeCell ref="AT10:AT13"/>
    <mergeCell ref="AU10:AU13"/>
    <mergeCell ref="AV10:AV13"/>
    <mergeCell ref="AW10:AW13"/>
    <mergeCell ref="AX10:AX13"/>
    <mergeCell ref="AY10:AY13"/>
    <mergeCell ref="BA11:BB11"/>
    <mergeCell ref="BC11:BD11"/>
    <mergeCell ref="AZ12:AZ15"/>
    <mergeCell ref="BA12:BA15"/>
    <mergeCell ref="BB12:BB15"/>
    <mergeCell ref="BC12:BC15"/>
    <mergeCell ref="BD12:BD15"/>
    <mergeCell ref="BL14:BL17"/>
    <mergeCell ref="BM14:BM17"/>
    <mergeCell ref="BE12:BE15"/>
    <mergeCell ref="BF12:BF15"/>
    <mergeCell ref="BH13:BI13"/>
    <mergeCell ref="BJ13:BK13"/>
    <mergeCell ref="BG14:BG17"/>
    <mergeCell ref="BH14:BH17"/>
    <mergeCell ref="BI14:BI17"/>
    <mergeCell ref="BJ14:BJ17"/>
    <mergeCell ref="BK14:BK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="130" zoomScaleNormal="130" workbookViewId="0">
      <selection activeCell="B34" sqref="B34"/>
    </sheetView>
  </sheetViews>
  <sheetFormatPr defaultRowHeight="15" x14ac:dyDescent="0.25"/>
  <cols>
    <col min="2" max="2" width="14" bestFit="1" customWidth="1"/>
    <col min="3" max="3" width="14.140625" bestFit="1" customWidth="1"/>
  </cols>
  <sheetData>
    <row r="1" spans="1:4" x14ac:dyDescent="0.25">
      <c r="A1" t="s">
        <v>27</v>
      </c>
      <c r="B1" t="s">
        <v>5</v>
      </c>
      <c r="C1" t="s">
        <v>6</v>
      </c>
      <c r="D1" t="s">
        <v>7</v>
      </c>
    </row>
    <row r="2" spans="1:4" x14ac:dyDescent="0.25">
      <c r="A2">
        <v>1</v>
      </c>
      <c r="B2" t="s">
        <v>25</v>
      </c>
      <c r="C2" t="s">
        <v>28</v>
      </c>
    </row>
    <row r="3" spans="1:4" x14ac:dyDescent="0.25">
      <c r="A3">
        <v>1</v>
      </c>
      <c r="B3" t="s">
        <v>15</v>
      </c>
      <c r="C3" t="s">
        <v>29</v>
      </c>
    </row>
    <row r="4" spans="1:4" x14ac:dyDescent="0.25">
      <c r="A4">
        <v>2</v>
      </c>
      <c r="B4" t="s">
        <v>24</v>
      </c>
      <c r="C4" t="s">
        <v>30</v>
      </c>
    </row>
    <row r="5" spans="1:4" x14ac:dyDescent="0.25">
      <c r="A5">
        <v>7</v>
      </c>
      <c r="B5" t="s">
        <v>14</v>
      </c>
      <c r="C5" t="s">
        <v>31</v>
      </c>
    </row>
    <row r="6" spans="1:4" x14ac:dyDescent="0.25">
      <c r="A6">
        <v>1</v>
      </c>
      <c r="B6" t="s">
        <v>18</v>
      </c>
      <c r="C6" t="s">
        <v>32</v>
      </c>
    </row>
    <row r="7" spans="1:4" x14ac:dyDescent="0.25">
      <c r="A7">
        <v>1</v>
      </c>
      <c r="B7" t="s">
        <v>21</v>
      </c>
      <c r="C7" t="s">
        <v>33</v>
      </c>
    </row>
    <row r="8" spans="1:4" x14ac:dyDescent="0.25">
      <c r="A8">
        <v>7</v>
      </c>
      <c r="B8" t="s">
        <v>13</v>
      </c>
      <c r="C8" t="s">
        <v>34</v>
      </c>
    </row>
    <row r="9" spans="1:4" x14ac:dyDescent="0.25">
      <c r="A9">
        <v>1</v>
      </c>
      <c r="B9" t="s">
        <v>26</v>
      </c>
      <c r="C9" t="s">
        <v>35</v>
      </c>
    </row>
    <row r="10" spans="1:4" x14ac:dyDescent="0.25">
      <c r="A10">
        <v>1</v>
      </c>
      <c r="B10" t="s">
        <v>23</v>
      </c>
      <c r="C10" t="s">
        <v>36</v>
      </c>
    </row>
    <row r="11" spans="1:4" x14ac:dyDescent="0.25">
      <c r="A11">
        <v>1</v>
      </c>
      <c r="B11" t="s">
        <v>20</v>
      </c>
      <c r="C11" t="s">
        <v>37</v>
      </c>
    </row>
    <row r="12" spans="1:4" x14ac:dyDescent="0.25">
      <c r="A12">
        <v>1</v>
      </c>
      <c r="B12" t="s">
        <v>19</v>
      </c>
      <c r="C12" t="s">
        <v>38</v>
      </c>
    </row>
    <row r="13" spans="1:4" x14ac:dyDescent="0.25">
      <c r="A13">
        <v>1</v>
      </c>
      <c r="B13" t="s">
        <v>17</v>
      </c>
      <c r="C13" t="s">
        <v>39</v>
      </c>
    </row>
    <row r="14" spans="1:4" x14ac:dyDescent="0.25">
      <c r="A14">
        <v>1</v>
      </c>
      <c r="B14" t="s">
        <v>16</v>
      </c>
      <c r="C14" t="s">
        <v>40</v>
      </c>
    </row>
    <row r="15" spans="1:4" x14ac:dyDescent="0.25">
      <c r="A15">
        <v>1</v>
      </c>
      <c r="B15" t="s">
        <v>22</v>
      </c>
      <c r="C15" t="s">
        <v>41</v>
      </c>
    </row>
    <row r="16" spans="1:4" x14ac:dyDescent="0.25">
      <c r="A16">
        <v>1</v>
      </c>
      <c r="B16">
        <v>16</v>
      </c>
      <c r="C16">
        <v>2000</v>
      </c>
      <c r="D16" t="s">
        <v>10</v>
      </c>
    </row>
    <row r="17" spans="1:4" x14ac:dyDescent="0.25">
      <c r="A17">
        <v>1</v>
      </c>
      <c r="B17">
        <v>16</v>
      </c>
      <c r="C17">
        <v>1000</v>
      </c>
      <c r="D17" t="s">
        <v>11</v>
      </c>
    </row>
    <row r="18" spans="1:4" x14ac:dyDescent="0.25">
      <c r="A18">
        <v>1</v>
      </c>
      <c r="B18">
        <v>14</v>
      </c>
      <c r="C18" t="s">
        <v>12</v>
      </c>
      <c r="D18">
        <v>90</v>
      </c>
    </row>
    <row r="19" spans="1:4" x14ac:dyDescent="0.25">
      <c r="A19">
        <v>1</v>
      </c>
      <c r="B19">
        <v>14</v>
      </c>
      <c r="C19">
        <v>2000</v>
      </c>
      <c r="D19" t="s">
        <v>10</v>
      </c>
    </row>
    <row r="20" spans="1:4" x14ac:dyDescent="0.25">
      <c r="A20">
        <v>1</v>
      </c>
      <c r="B20">
        <v>14</v>
      </c>
      <c r="C20">
        <v>1000</v>
      </c>
      <c r="D20" t="s">
        <v>10</v>
      </c>
    </row>
    <row r="21" spans="1:4" x14ac:dyDescent="0.25">
      <c r="A21">
        <v>2</v>
      </c>
      <c r="B21">
        <v>14</v>
      </c>
      <c r="C21">
        <v>1000</v>
      </c>
      <c r="D21" t="s">
        <v>11</v>
      </c>
    </row>
    <row r="22" spans="1:4" x14ac:dyDescent="0.25">
      <c r="A22">
        <v>1</v>
      </c>
      <c r="B22">
        <v>14</v>
      </c>
      <c r="C22">
        <v>500</v>
      </c>
      <c r="D22" t="s">
        <v>10</v>
      </c>
    </row>
    <row r="23" spans="1:4" x14ac:dyDescent="0.25">
      <c r="A23">
        <v>2</v>
      </c>
      <c r="B23">
        <v>12</v>
      </c>
      <c r="C23">
        <v>2000</v>
      </c>
      <c r="D23" t="s">
        <v>10</v>
      </c>
    </row>
    <row r="24" spans="1:4" x14ac:dyDescent="0.25">
      <c r="A24">
        <v>2</v>
      </c>
      <c r="B24">
        <v>12</v>
      </c>
      <c r="C24">
        <v>1000</v>
      </c>
      <c r="D24" t="s">
        <v>11</v>
      </c>
    </row>
    <row r="25" spans="1:4" x14ac:dyDescent="0.25">
      <c r="A25">
        <v>1</v>
      </c>
      <c r="B25">
        <v>10</v>
      </c>
      <c r="C25">
        <v>2000</v>
      </c>
      <c r="D25" t="s">
        <v>10</v>
      </c>
    </row>
    <row r="26" spans="1:4" x14ac:dyDescent="0.25">
      <c r="A26">
        <v>1</v>
      </c>
      <c r="B26">
        <v>10</v>
      </c>
      <c r="C26">
        <v>1000</v>
      </c>
      <c r="D26" t="s">
        <v>11</v>
      </c>
    </row>
    <row r="27" spans="1:4" x14ac:dyDescent="0.25">
      <c r="A27">
        <v>1</v>
      </c>
      <c r="B27">
        <v>9</v>
      </c>
      <c r="C27" t="s">
        <v>12</v>
      </c>
      <c r="D27">
        <v>60</v>
      </c>
    </row>
    <row r="28" spans="1:4" x14ac:dyDescent="0.25">
      <c r="A28">
        <v>1</v>
      </c>
      <c r="B28">
        <v>9</v>
      </c>
      <c r="C28">
        <v>1000</v>
      </c>
      <c r="D28" t="s">
        <v>10</v>
      </c>
    </row>
    <row r="29" spans="1:4" x14ac:dyDescent="0.25">
      <c r="A29">
        <v>1</v>
      </c>
      <c r="B29">
        <v>9</v>
      </c>
      <c r="C29">
        <v>1000</v>
      </c>
      <c r="D29" t="s">
        <v>11</v>
      </c>
    </row>
    <row r="30" spans="1:4" x14ac:dyDescent="0.25">
      <c r="A30">
        <v>1</v>
      </c>
      <c r="B30">
        <v>9</v>
      </c>
      <c r="C30">
        <v>200</v>
      </c>
      <c r="D30" t="s">
        <v>10</v>
      </c>
    </row>
    <row r="31" spans="1:4" x14ac:dyDescent="0.25">
      <c r="A31">
        <v>1</v>
      </c>
      <c r="B31">
        <v>9</v>
      </c>
      <c r="C31">
        <v>200</v>
      </c>
      <c r="D31" t="s">
        <v>11</v>
      </c>
    </row>
    <row r="32" spans="1:4" x14ac:dyDescent="0.25">
      <c r="A32">
        <v>1</v>
      </c>
      <c r="B32">
        <v>8</v>
      </c>
      <c r="C32">
        <v>2000</v>
      </c>
      <c r="D32" t="s">
        <v>10</v>
      </c>
    </row>
    <row r="33" spans="1:4" x14ac:dyDescent="0.25">
      <c r="A33">
        <v>1</v>
      </c>
      <c r="B33">
        <v>8</v>
      </c>
      <c r="C33">
        <v>1000</v>
      </c>
      <c r="D33" t="s">
        <v>11</v>
      </c>
    </row>
    <row r="34" spans="1:4" x14ac:dyDescent="0.25">
      <c r="A34">
        <v>2</v>
      </c>
      <c r="B34">
        <v>7</v>
      </c>
      <c r="C34" t="s">
        <v>9</v>
      </c>
    </row>
    <row r="35" spans="1:4" x14ac:dyDescent="0.25">
      <c r="A35">
        <v>3</v>
      </c>
      <c r="B35">
        <v>7</v>
      </c>
      <c r="C35" t="s">
        <v>12</v>
      </c>
      <c r="D35">
        <v>90</v>
      </c>
    </row>
    <row r="36" spans="1:4" x14ac:dyDescent="0.25">
      <c r="A36">
        <v>1</v>
      </c>
      <c r="B36">
        <v>7</v>
      </c>
      <c r="C36" t="s">
        <v>12</v>
      </c>
      <c r="D36">
        <v>60</v>
      </c>
    </row>
    <row r="37" spans="1:4" x14ac:dyDescent="0.25">
      <c r="A37">
        <v>2</v>
      </c>
      <c r="B37">
        <v>7</v>
      </c>
      <c r="C37" t="s">
        <v>8</v>
      </c>
    </row>
    <row r="38" spans="1:4" x14ac:dyDescent="0.25">
      <c r="A38">
        <v>2</v>
      </c>
      <c r="B38">
        <v>7</v>
      </c>
      <c r="C38">
        <v>1000</v>
      </c>
      <c r="D38" t="s">
        <v>10</v>
      </c>
    </row>
    <row r="39" spans="1:4" x14ac:dyDescent="0.25">
      <c r="A39">
        <v>2</v>
      </c>
      <c r="B39">
        <v>7</v>
      </c>
      <c r="C39">
        <v>1000</v>
      </c>
      <c r="D39" t="s">
        <v>11</v>
      </c>
    </row>
    <row r="40" spans="1:4" x14ac:dyDescent="0.25">
      <c r="A40">
        <v>1</v>
      </c>
      <c r="B40">
        <v>7</v>
      </c>
      <c r="C40">
        <v>500</v>
      </c>
      <c r="D40" t="s">
        <v>10</v>
      </c>
    </row>
    <row r="41" spans="1:4" x14ac:dyDescent="0.25">
      <c r="A41">
        <v>3</v>
      </c>
      <c r="B41">
        <v>7</v>
      </c>
      <c r="C41">
        <v>500</v>
      </c>
      <c r="D41" t="s">
        <v>11</v>
      </c>
    </row>
    <row r="42" spans="1:4" x14ac:dyDescent="0.25">
      <c r="A42">
        <v>1</v>
      </c>
      <c r="B42">
        <v>7</v>
      </c>
      <c r="C42">
        <v>200</v>
      </c>
      <c r="D42" t="s">
        <v>10</v>
      </c>
    </row>
    <row r="43" spans="1:4" x14ac:dyDescent="0.25">
      <c r="A43">
        <v>1</v>
      </c>
      <c r="B43">
        <v>6</v>
      </c>
      <c r="C43" t="s">
        <v>12</v>
      </c>
      <c r="D43">
        <v>90</v>
      </c>
    </row>
    <row r="44" spans="1:4" x14ac:dyDescent="0.25">
      <c r="A44">
        <v>6</v>
      </c>
      <c r="B44">
        <v>6</v>
      </c>
      <c r="C44" t="s">
        <v>12</v>
      </c>
      <c r="D44">
        <v>60</v>
      </c>
    </row>
    <row r="45" spans="1:4" x14ac:dyDescent="0.25">
      <c r="A45">
        <v>1</v>
      </c>
      <c r="B45">
        <v>6</v>
      </c>
      <c r="C45">
        <v>2000</v>
      </c>
      <c r="D45" t="s">
        <v>10</v>
      </c>
    </row>
    <row r="46" spans="1:4" x14ac:dyDescent="0.25">
      <c r="A46">
        <v>1</v>
      </c>
      <c r="B46">
        <v>6</v>
      </c>
      <c r="C46">
        <v>1000</v>
      </c>
      <c r="D46" t="s">
        <v>11</v>
      </c>
    </row>
    <row r="47" spans="1:4" x14ac:dyDescent="0.25">
      <c r="A47">
        <v>2</v>
      </c>
      <c r="B47">
        <v>6</v>
      </c>
      <c r="C47">
        <v>500</v>
      </c>
      <c r="D47" t="s">
        <v>10</v>
      </c>
    </row>
    <row r="48" spans="1:4" x14ac:dyDescent="0.25">
      <c r="A48">
        <v>1</v>
      </c>
      <c r="B48">
        <v>6</v>
      </c>
      <c r="C48">
        <v>500</v>
      </c>
      <c r="D48" t="s">
        <v>11</v>
      </c>
    </row>
    <row r="49" spans="1:4" x14ac:dyDescent="0.25">
      <c r="A49">
        <v>4</v>
      </c>
      <c r="B49">
        <v>6</v>
      </c>
      <c r="C49">
        <v>200</v>
      </c>
      <c r="D49" t="s">
        <v>10</v>
      </c>
    </row>
    <row r="50" spans="1:4" x14ac:dyDescent="0.25">
      <c r="A50">
        <v>4</v>
      </c>
      <c r="B50">
        <v>6</v>
      </c>
      <c r="C50">
        <v>200</v>
      </c>
      <c r="D50" t="s">
        <v>11</v>
      </c>
    </row>
    <row r="51" spans="1:4" x14ac:dyDescent="0.25">
      <c r="A51">
        <v>14</v>
      </c>
      <c r="B51">
        <v>4</v>
      </c>
      <c r="C51" t="s">
        <v>9</v>
      </c>
    </row>
    <row r="52" spans="1:4" x14ac:dyDescent="0.25">
      <c r="A52">
        <v>14</v>
      </c>
      <c r="B52">
        <v>4</v>
      </c>
      <c r="C52" t="s">
        <v>12</v>
      </c>
      <c r="D52">
        <v>90</v>
      </c>
    </row>
    <row r="53" spans="1:4" x14ac:dyDescent="0.25">
      <c r="A53">
        <v>14</v>
      </c>
      <c r="B53">
        <v>4</v>
      </c>
      <c r="C53" t="s">
        <v>12</v>
      </c>
      <c r="D53">
        <v>60</v>
      </c>
    </row>
    <row r="54" spans="1:4" x14ac:dyDescent="0.25">
      <c r="A54">
        <v>14</v>
      </c>
      <c r="B54">
        <v>4</v>
      </c>
      <c r="C54" t="s">
        <v>8</v>
      </c>
    </row>
    <row r="55" spans="1:4" x14ac:dyDescent="0.25">
      <c r="A55">
        <v>14</v>
      </c>
      <c r="B55">
        <v>4</v>
      </c>
      <c r="C55">
        <v>1000</v>
      </c>
      <c r="D55" t="s">
        <v>10</v>
      </c>
    </row>
    <row r="56" spans="1:4" x14ac:dyDescent="0.25">
      <c r="A56">
        <v>14</v>
      </c>
      <c r="B56">
        <v>4</v>
      </c>
      <c r="C56">
        <v>1000</v>
      </c>
      <c r="D56" t="s">
        <v>11</v>
      </c>
    </row>
    <row r="57" spans="1:4" x14ac:dyDescent="0.25">
      <c r="A57">
        <v>14</v>
      </c>
      <c r="B57">
        <v>4</v>
      </c>
      <c r="C57">
        <v>200</v>
      </c>
      <c r="D57" t="s">
        <v>11</v>
      </c>
    </row>
  </sheetData>
  <sortState ref="B2:D184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2013-06-19T18:06:40Z</dcterms:modified>
</cp:coreProperties>
</file>