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194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<sst xmlns="http://schemas.openxmlformats.org/spreadsheetml/2006/main" count="92" uniqueCount="67">
  <si>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</si>
  <si>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</si>
  <si>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</si>
  <si>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</si>
  <si>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</si>
  <si>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</si>
  <si>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</si>
  <si>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</si>
  <si>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</si>
  <si>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</si>
  <si>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</si>
  <si>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</si>
  <si>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</si>
  <si>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</si>
  <si>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</si>
  <si>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</si>
  <si>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</si>
  <si>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</si>
  <si>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</si>
  <si>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</si>
  <si>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</si>
  <si>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</si>
  <si>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</si>
  <si>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</si>
  <si>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</si>
  <si>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</si>
  <si>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</si>
  <si>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</si>
  <si>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</si>
  <si>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</si>
  <si>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</si>
  <si>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</si>
  <si>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</si>
  <si>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</si>
  <si>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</si>
  <si>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</si>
  <si>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</si>
  <si>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</si>
  <si>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</si>
  <si>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</si>
  <si>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</si>
  <si>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</si>
  <si>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</si>
  <si>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</si>
  <si>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</si>
  <si>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</si>
  <si>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</si>
  <si>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</si>
  <si>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</si>
  <si>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</si>
  <si>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</si>
  <si>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</si>
  <si>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</si>
  <si>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</si>
  <si>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</si>
  <si>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</si>
  <si>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</si>
  <si>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</si>
  <si>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</si>
  <si>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</si>
  <si>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</si>
  <si>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</si>
  <si>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</si>
  <si>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Customer ELG-Utica Alloy</t>
  </si>
  <si>
    <t>Mark Edwards</t>
  </si>
  <si>
    <t>K&amp;B</t>
  </si>
  <si>
    <t>WWB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</si>
</sst>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34</v>
      </c>
      <c r="F1" s="18"/>
      <c r="M1"/>
    </row>
    <row r="2" spans="1:16" ht="19.5" thickBot="1" x14ac:dyDescent="0.35">
      <c r="C2" s="3" t="s">
        <v>22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49</v>
      </c>
      <c r="O3" s="43" t="s">
        <v>46</v>
      </c>
      <c r="P3" s="42"/>
    </row>
    <row r="4" spans="1:16" s="1" customFormat="1" ht="15" x14ac:dyDescent="0.25">
      <c r="A4" s="2" t="s">
        <v>0</v>
      </c>
      <c r="B4" s="2" t="s">
        <v>45</v>
      </c>
      <c r="C4" s="19" t="s">
        <v>41</v>
      </c>
      <c r="D4" s="19" t="s">
        <v>37</v>
      </c>
      <c r="E4" s="8" t="s">
        <v>42</v>
      </c>
      <c r="F4" s="8" t="s">
        <v>43</v>
      </c>
      <c r="G4" s="8" t="s">
        <v>7</v>
      </c>
      <c r="H4" s="9" t="s">
        <v>16</v>
      </c>
      <c r="I4" s="9" t="s">
        <v>44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47</v>
      </c>
      <c r="P4" s="21" t="s">
        <v>48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38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17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38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18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38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19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38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20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38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21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38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35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38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36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38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4" sqref="E4"/>
    </sheetView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63</v>
      </c>
      <c r="B3" s="1"/>
      <c r="C3" s="1"/>
      <c r="D3" s="5" t="s">
        <v>40</v>
      </c>
      <c r="E3" t="s">
        <v>64</v>
      </c>
    </row>
    <row r="4" spans="1:7" ht="15" x14ac:dyDescent="0.25">
      <c r="A4" s="1"/>
      <c r="B4" s="1"/>
      <c r="C4" s="1"/>
      <c r="D4" s="5" t="s">
        <v>39</v>
      </c>
      <c r="E4" s="44">
        <v>42313</v>
      </c>
    </row>
    <row r="5" spans="1:7" ht="16.5" thickBot="1" x14ac:dyDescent="0.3">
      <c r="A5" s="1"/>
      <c r="B5" s="1"/>
      <c r="C5" s="1"/>
      <c r="D5" s="5" t="s">
        <v>24</v>
      </c>
      <c r="F5" s="65" t="s">
        <v>55</v>
      </c>
    </row>
    <row r="6" spans="1:7" ht="16.5" thickTop="1" thickBot="1" x14ac:dyDescent="0.3">
      <c r="A6" s="1"/>
      <c r="B6" s="1"/>
      <c r="C6" s="1"/>
      <c r="D6" s="5" t="s">
        <v>25</v>
      </c>
      <c r="F6" s="66" t="s">
        <v>53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12</v>
      </c>
      <c r="B8" s="6" t="s">
        <v>51</v>
      </c>
      <c r="C8" s="6" t="s">
        <v>9</v>
      </c>
      <c r="D8" s="6" t="s">
        <v>10</v>
      </c>
      <c r="E8" s="6" t="s">
        <v>11</v>
      </c>
      <c r="F8" s="6" t="s">
        <v>27</v>
      </c>
      <c r="G8" s="6" t="s">
        <v>15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 t="s">
        <v>66</v>
      </c>
    </row>
    <row r="10" spans="1:7" ht="15" x14ac:dyDescent="0.25">
      <c r="B10" s="48"/>
      <c r="C10" s="52"/>
      <c r="D10" s="53">
        <v>0</v>
      </c>
      <c r="E10" s="54"/>
    </row>
    <row r="11" spans="1:7" ht="15" x14ac:dyDescent="0.25">
      <c r="B11" s="48"/>
      <c r="C11" s="52"/>
      <c r="D11" s="53">
        <v>0</v>
      </c>
      <c r="E11" s="54"/>
    </row>
    <row r="12" spans="1:7" ht="15" x14ac:dyDescent="0.25">
      <c r="B12" s="48"/>
      <c r="C12" s="52"/>
      <c r="D12" s="53">
        <v>0</v>
      </c>
      <c r="E12" s="54"/>
    </row>
    <row r="13" spans="1:7" ht="15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52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27</v>
      </c>
      <c r="G16" s="6" t="s">
        <v>15</v>
      </c>
    </row>
    <row r="17" spans="1:7" ht="15.75" thickBot="1" x14ac:dyDescent="0.3">
      <c r="A17" s="6" t="s">
        <v>13</v>
      </c>
      <c r="B17" s="45" t="s">
        <v>65</v>
      </c>
      <c r="C17" s="50">
        <v>1740.65</v>
      </c>
      <c r="D17" s="46">
        <v>0.35</v>
      </c>
      <c r="E17" s="51">
        <f>(1.1*C17)/(1-D17)</f>
        <v>2945.7153846153847</v>
      </c>
      <c r="F17" s="47"/>
      <c r="G17" s="28" t="s">
        <v>66</v>
      </c>
    </row>
    <row r="18" spans="1:7" ht="15" x14ac:dyDescent="0.25">
      <c r="A18" s="1"/>
      <c r="B18" s="48" t="s">
        <v>57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60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52</v>
      </c>
      <c r="E20" s="60">
        <f>SUM(E17:E19)</f>
        <v>2945.7153846153847</v>
      </c>
      <c r="F20" s="64"/>
    </row>
    <row r="21" spans="1:7" ht="15.75" thickBot="1" x14ac:dyDescent="0.3">
      <c r="B21" s="1"/>
      <c r="C21" s="58"/>
      <c r="D21" s="27"/>
      <c r="E21" s="58"/>
      <c r="F21" s="6" t="s">
        <v>27</v>
      </c>
      <c r="G21" s="6" t="s">
        <v>15</v>
      </c>
    </row>
    <row r="22" spans="1:7" ht="15.75" thickBot="1" x14ac:dyDescent="0.3">
      <c r="A22" s="6" t="s">
        <v>26</v>
      </c>
      <c r="B22" s="76" t="s">
        <v>58</v>
      </c>
      <c r="C22" s="50">
        <v>100</v>
      </c>
      <c r="D22" s="46">
        <v>1</v>
      </c>
      <c r="E22" s="51">
        <f>C22*(1+D22)</f>
        <v>200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52</v>
      </c>
      <c r="E24" s="77">
        <f>E22</f>
        <v>200</v>
      </c>
      <c r="F24" s="64"/>
    </row>
    <row r="26" spans="1:7" ht="15" x14ac:dyDescent="0.25">
      <c r="A26" s="1"/>
    </row>
    <row r="27" spans="1:7" ht="15.75" thickBot="1" x14ac:dyDescent="0.3">
      <c r="A27" s="1"/>
      <c r="C27" s="1" t="s">
        <v>28</v>
      </c>
      <c r="D27" s="1" t="s">
        <v>29</v>
      </c>
      <c r="E27" s="1" t="s">
        <v>30</v>
      </c>
      <c r="F27" s="6" t="s">
        <v>27</v>
      </c>
      <c r="G27" s="6" t="s">
        <v>15</v>
      </c>
    </row>
    <row r="28" spans="1:7" ht="15.75" thickBot="1" x14ac:dyDescent="0.3">
      <c r="A28" s="6" t="s">
        <v>23</v>
      </c>
      <c r="B28" s="29" t="s">
        <v>31</v>
      </c>
      <c r="C28" s="28">
        <v>1</v>
      </c>
      <c r="D28" s="28">
        <v>1</v>
      </c>
      <c r="E28" s="28">
        <v>1</v>
      </c>
      <c r="F28" s="47">
        <v>42313</v>
      </c>
      <c r="G28" s="28" t="s">
        <v>66</v>
      </c>
    </row>
    <row r="29" spans="1:7" ht="15.75" thickBot="1" x14ac:dyDescent="0.3">
      <c r="A29" s="6"/>
      <c r="B29" s="29" t="s">
        <v>32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33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27</v>
      </c>
      <c r="D31" s="6" t="s">
        <v>15</v>
      </c>
      <c r="G31" s="27"/>
    </row>
    <row r="32" spans="1:7" ht="15" thickBot="1" x14ac:dyDescent="0.35">
      <c r="A32" s="6" t="s">
        <v>56</v>
      </c>
      <c r="B32" s="60">
        <f>SUM(C28:D28)*1800</f>
        <v>3600</v>
      </c>
      <c r="C32" s="47"/>
      <c r="D32" s="28"/>
    </row>
    <row r="33" spans="1:6" ht="15" thickBot="1" x14ac:dyDescent="0.35">
      <c r="A33" s="1" t="s">
        <v>50</v>
      </c>
      <c r="B33" s="28"/>
    </row>
    <row r="34" spans="1:6" ht="15" thickBot="1" x14ac:dyDescent="0.35">
      <c r="A34" s="63" t="s">
        <v>52</v>
      </c>
      <c r="B34" s="62">
        <f>SUM(B32:B33)</f>
        <v>3600</v>
      </c>
      <c r="C34" s="64"/>
    </row>
    <row r="35" spans="1:6" ht="15" thickBot="1" x14ac:dyDescent="0.35">
      <c r="A35" s="1"/>
      <c r="B35" s="26"/>
      <c r="C35" s="6" t="s">
        <v>27</v>
      </c>
      <c r="D35" s="6" t="s">
        <v>15</v>
      </c>
    </row>
    <row r="36" spans="1:6" ht="15" thickBot="1" x14ac:dyDescent="0.35">
      <c r="A36" s="6" t="s">
        <v>62</v>
      </c>
      <c r="B36" s="60"/>
      <c r="C36" s="47"/>
      <c r="D36" s="28"/>
    </row>
    <row r="37" spans="1:6" ht="15" thickBot="1" x14ac:dyDescent="0.35">
      <c r="A37" s="6" t="s">
        <v>61</v>
      </c>
      <c r="B37" s="60"/>
      <c r="C37" s="78"/>
      <c r="D37" s="27"/>
    </row>
    <row r="38" spans="1:6" ht="15" thickBot="1" x14ac:dyDescent="0.35">
      <c r="A38" s="1" t="s">
        <v>59</v>
      </c>
      <c r="B38" s="60"/>
    </row>
    <row r="39" spans="1:6" ht="15" thickBot="1" x14ac:dyDescent="0.35">
      <c r="B39" s="28"/>
    </row>
    <row r="40" spans="1:6" ht="15" thickBot="1" x14ac:dyDescent="0.35">
      <c r="B40" s="28"/>
    </row>
    <row r="41" spans="1:6" ht="15" thickBot="1" x14ac:dyDescent="0.35">
      <c r="A41" s="63" t="s">
        <v>52</v>
      </c>
      <c r="B41" s="62"/>
      <c r="C41" s="64"/>
    </row>
    <row r="42" spans="1:6" ht="15" thickBot="1" x14ac:dyDescent="0.35">
      <c r="B42" s="27"/>
      <c r="E42" t="s">
        <v>53</v>
      </c>
      <c r="F42" t="s">
        <v>54</v>
      </c>
    </row>
    <row r="43" spans="1:6" ht="15" thickBot="1" x14ac:dyDescent="0.35">
      <c r="A43" s="6" t="s">
        <v>14</v>
      </c>
      <c r="B43" s="61"/>
      <c r="D43" s="62">
        <f>B41+B34+E24+E20+E15</f>
        <v>6745.7153846153851</v>
      </c>
      <c r="E43" s="64"/>
      <c r="F43" s="64"/>
    </row>
  </sheetData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2015-11-05T15:59:06Z</cp:lastPrinted>
  <dcterms:created xsi:type="dcterms:W3CDTF">2013-10-01T11:31:33Z</dcterms:created>
  <dcterms:modified xsi:type="dcterms:W3CDTF">2015-11-05T15:59:11Z</dcterms:modified>
</cp:coreProperties>
</file>