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F28" i="1"/>
  <c r="G13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7" i="1" l="1"/>
  <c r="G29" i="1"/>
  <c r="G30" i="1"/>
  <c r="G31" i="1"/>
  <c r="G28" i="1"/>
  <c r="G20" i="1"/>
  <c r="G21" i="1"/>
  <c r="G22" i="1"/>
  <c r="G19" i="1"/>
  <c r="G12" i="1"/>
  <c r="G15" i="1"/>
  <c r="I15" i="1" s="1"/>
  <c r="G14" i="1"/>
  <c r="G11" i="1"/>
  <c r="H23" i="1"/>
  <c r="I11" i="1" l="1"/>
  <c r="H39" i="1"/>
  <c r="I28" i="1"/>
  <c r="G37" i="1"/>
  <c r="I37" i="1" s="1"/>
  <c r="G23" i="1"/>
  <c r="I23" i="1" l="1"/>
  <c r="G39" i="1"/>
  <c r="I39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<sst xmlns="http://schemas.openxmlformats.org/spreadsheetml/2006/main" count="63" uniqueCount="50">
  <si>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</si>
  <si>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</si>
  <si>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</si>
  <si>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</si>
  <si>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</si>
  <si>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</si>
  <si>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</si>
  <si>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</si>
  <si>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</si>
  <si>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</si>
  <si>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</si>
  <si>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</si>
  <si>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>Materials - Duct From Avani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</si>
  <si>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</si>
  <si>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</si>
  <si>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</si>
  <si>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</si>
  <si>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</si>
  <si>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</si>
  <si>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</si>
  <si>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</si>
  <si>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</si>
  <si>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</si>
  <si>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</si>
  <si>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</si>
  <si>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</si>
  <si>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</si>
  <si>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</si>
  <si>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</si>
  <si>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</si>
  <si>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</si>
  <si>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</si>
  <si>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</si>
  <si>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</si>
  <si>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</si>
  <si>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</si>
  <si>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</si>
  <si>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Kirke</t>
  </si>
  <si>
    <t>Sonic Tools</t>
  </si>
  <si>
    <t>Install ductwork a la carte</t>
  </si>
  <si>
    <t>Triangle Metal</t>
  </si>
  <si>
    <t>duct</t>
  </si>
  <si>
    <t>K&amp;B Duct</t>
  </si>
  <si>
    <t>Avani</t>
  </si>
  <si>
    <t>Legs</t>
  </si>
  <si>
    <t>P-trap</t>
  </si>
  <si>
    <t>-</t>
  </si>
  <si>
    <t>5/21/12-5/23/12</t>
  </si>
  <si>
    <t>Ashland, VA</t>
  </si>
  <si>
    <t>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</si>
</sst>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9"/>
  <sheetViews>
    <sheetView tabSelected="1" view="pageLayout" topLeftCell="A25" zoomScaleNormal="100" zoomScaleSheetLayoutView="115" workbookViewId="0">
      <selection activeCell="E37" sqref="E37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15</v>
      </c>
      <c r="C2" s="33">
        <v>18521</v>
      </c>
      <c r="D2" s="33"/>
      <c r="E2" s="33"/>
      <c r="F2" s="1"/>
      <c r="G2" s="1" t="s">
        <v>0</v>
      </c>
      <c r="H2" s="20" t="s">
        <v>37</v>
      </c>
      <c r="I2" s="21"/>
    </row>
    <row r="3" spans="1:9" ht="16.5" thickBot="1" x14ac:dyDescent="0.3">
      <c r="B3" s="1" t="s">
        <v>1</v>
      </c>
      <c r="C3" s="23" t="s">
        <v>38</v>
      </c>
      <c r="D3" s="23"/>
      <c r="E3" s="23"/>
      <c r="F3" s="6"/>
      <c r="G3" s="1" t="s">
        <v>35</v>
      </c>
      <c r="H3" s="22">
        <v>9784</v>
      </c>
      <c r="I3" s="22"/>
    </row>
    <row r="4" spans="1:9" ht="15.75" x14ac:dyDescent="0.25">
      <c r="B4" s="30" t="s">
        <v>2</v>
      </c>
      <c r="C4" s="31"/>
      <c r="D4" s="31"/>
      <c r="E4" s="31"/>
      <c r="F4" s="31"/>
      <c r="G4" s="31"/>
      <c r="H4" s="31"/>
      <c r="I4" s="32"/>
    </row>
    <row r="5" spans="1:9" ht="15.75" x14ac:dyDescent="0.25">
      <c r="B5" s="24" t="s">
        <v>39</v>
      </c>
      <c r="C5" s="25"/>
      <c r="D5" s="25"/>
      <c r="E5" s="25"/>
      <c r="F5" s="25"/>
      <c r="G5" s="25"/>
      <c r="H5" s="25"/>
      <c r="I5" s="26"/>
    </row>
    <row r="6" spans="1:9" ht="16.5" thickBot="1" x14ac:dyDescent="0.3">
      <c r="B6" s="27"/>
      <c r="C6" s="28"/>
      <c r="D6" s="28"/>
      <c r="E6" s="28"/>
      <c r="F6" s="28"/>
      <c r="G6" s="28"/>
      <c r="H6" s="28"/>
      <c r="I6" s="29"/>
    </row>
    <row r="7" spans="1:9" ht="15.75" x14ac:dyDescent="0.25">
      <c r="C7" s="1" t="s">
        <v>16</v>
      </c>
      <c r="D7" s="1"/>
      <c r="E7" s="1"/>
      <c r="F7" s="1"/>
      <c r="G7" s="3" t="s">
        <v>32</v>
      </c>
      <c r="H7" s="1"/>
      <c r="I7" s="1"/>
    </row>
    <row r="8" spans="1:9" ht="15.75" x14ac:dyDescent="0.25">
      <c r="C8" s="1" t="s">
        <v>17</v>
      </c>
      <c r="D8" s="1"/>
      <c r="G8" s="3" t="s">
        <v>32</v>
      </c>
      <c r="H8" s="1"/>
      <c r="I8" s="1"/>
    </row>
    <row r="9" spans="1:9" ht="15.75" x14ac:dyDescent="0.25">
      <c r="C9" s="4" t="s">
        <v>18</v>
      </c>
      <c r="D9" s="15"/>
      <c r="G9" s="3" t="s">
        <v>32</v>
      </c>
      <c r="H9" s="1"/>
      <c r="I9" s="1"/>
    </row>
    <row r="10" spans="1:9" ht="33" customHeight="1" x14ac:dyDescent="0.25">
      <c r="A10" s="36" t="s">
        <v>29</v>
      </c>
      <c r="B10" s="2" t="s">
        <v>19</v>
      </c>
      <c r="C10" s="2" t="s">
        <v>20</v>
      </c>
      <c r="D10" s="5" t="s">
        <v>36</v>
      </c>
      <c r="E10" s="5" t="s">
        <v>21</v>
      </c>
      <c r="F10" s="5" t="s">
        <v>3</v>
      </c>
      <c r="G10" s="5" t="s">
        <v>4</v>
      </c>
      <c r="H10" s="11" t="s">
        <v>33</v>
      </c>
      <c r="I10" s="5" t="s">
        <v>5</v>
      </c>
    </row>
    <row r="11" spans="1:9" ht="15.75" x14ac:dyDescent="0.25">
      <c r="A11" s="36"/>
      <c r="B11" s="2" t="s">
        <v>40</v>
      </c>
      <c r="C11" s="5" t="s">
        <v>41</v>
      </c>
      <c r="D11" s="5">
        <v>4537</v>
      </c>
      <c r="E11" s="10">
        <v>140</v>
      </c>
      <c r="F11" s="2">
        <v>1</v>
      </c>
      <c r="G11" s="10">
        <f>E11*F11</f>
        <v>140</v>
      </c>
      <c r="H11" s="10">
        <v>4183.9799999999996</v>
      </c>
      <c r="I11" s="9">
        <f>1-(SUM(G11:G14)/H11)</f>
        <v>-3.9345312358089801E-2</v>
      </c>
    </row>
    <row r="12" spans="1:9" ht="15.75" x14ac:dyDescent="0.25">
      <c r="A12" s="36"/>
      <c r="B12" s="2" t="s">
        <v>42</v>
      </c>
      <c r="C12" s="5" t="s">
        <v>41</v>
      </c>
      <c r="D12" s="5">
        <v>4533</v>
      </c>
      <c r="E12" s="10">
        <v>2708</v>
      </c>
      <c r="F12" s="2">
        <v>1</v>
      </c>
      <c r="G12" s="10">
        <f>E12*F12</f>
        <v>2708</v>
      </c>
      <c r="H12" s="10"/>
      <c r="I12" s="9"/>
    </row>
    <row r="13" spans="1:9" ht="15.75" x14ac:dyDescent="0.25">
      <c r="A13" s="36"/>
      <c r="B13" s="2" t="s">
        <v>42</v>
      </c>
      <c r="C13" s="5" t="s">
        <v>41</v>
      </c>
      <c r="D13" s="5" t="s">
        <v>46</v>
      </c>
      <c r="E13" s="10">
        <v>1400.6</v>
      </c>
      <c r="F13" s="2">
        <v>1</v>
      </c>
      <c r="G13" s="10">
        <f>E13*F13</f>
        <v>1400.6</v>
      </c>
      <c r="H13" s="10"/>
      <c r="I13" s="9"/>
    </row>
    <row r="14" spans="1:9" ht="15.75" x14ac:dyDescent="0.25">
      <c r="A14" s="36"/>
      <c r="B14" s="12" t="s">
        <v>43</v>
      </c>
      <c r="C14" s="5" t="s">
        <v>45</v>
      </c>
      <c r="D14" s="5" t="s">
        <v>46</v>
      </c>
      <c r="E14" s="10">
        <v>20</v>
      </c>
      <c r="F14" s="2">
        <v>5</v>
      </c>
      <c r="G14" s="10">
        <f>E14*F14</f>
        <v>100</v>
      </c>
      <c r="H14" s="10"/>
      <c r="I14" s="9"/>
    </row>
    <row r="15" spans="1:9" ht="15.75" x14ac:dyDescent="0.25">
      <c r="A15" s="36"/>
      <c r="B15" s="2" t="s">
        <v>43</v>
      </c>
      <c r="C15" s="5" t="s">
        <v>44</v>
      </c>
      <c r="D15" s="5" t="s">
        <v>46</v>
      </c>
      <c r="E15" s="10">
        <v>25</v>
      </c>
      <c r="F15" s="2">
        <v>5</v>
      </c>
      <c r="G15" s="10">
        <f t="shared" ref="G15" si="0">E15*F15</f>
        <v>125</v>
      </c>
      <c r="H15" s="10">
        <v>500</v>
      </c>
      <c r="I15" s="9">
        <f t="shared" ref="I15" si="1">1-(G15/H15)</f>
        <v>0.75</v>
      </c>
    </row>
    <row r="16" spans="1:9" ht="15.75" x14ac:dyDescent="0.25">
      <c r="A16" s="36"/>
      <c r="B16" s="2"/>
      <c r="C16" s="5"/>
      <c r="D16" s="5"/>
      <c r="E16" s="10"/>
      <c r="F16" s="2"/>
      <c r="G16" s="10"/>
      <c r="H16" s="10"/>
      <c r="I16" s="9"/>
    </row>
    <row r="17" spans="1:9" ht="15.75" x14ac:dyDescent="0.25">
      <c r="A17" s="36"/>
      <c r="I17" s="9"/>
    </row>
    <row r="18" spans="1:9" ht="15.75" x14ac:dyDescent="0.25">
      <c r="A18" s="36"/>
      <c r="B18" s="2"/>
      <c r="C18" s="5"/>
      <c r="D18" s="5"/>
      <c r="E18" s="10"/>
      <c r="F18" s="2"/>
      <c r="G18" s="10"/>
      <c r="H18" s="10"/>
      <c r="I18" s="9"/>
    </row>
    <row r="19" spans="1:9" ht="15.75" x14ac:dyDescent="0.25">
      <c r="A19" s="36"/>
      <c r="B19" s="38" t="s">
        <v>11</v>
      </c>
      <c r="C19" s="39"/>
      <c r="D19" s="14"/>
      <c r="E19" s="10"/>
      <c r="F19" s="2"/>
      <c r="G19" s="10">
        <f>E19</f>
        <v>0</v>
      </c>
      <c r="H19" s="10"/>
      <c r="I19" s="9"/>
    </row>
    <row r="20" spans="1:9" ht="15.75" x14ac:dyDescent="0.25">
      <c r="A20" s="36"/>
      <c r="B20" s="38" t="s">
        <v>12</v>
      </c>
      <c r="C20" s="39"/>
      <c r="D20" s="14"/>
      <c r="E20" s="10"/>
      <c r="F20" s="2"/>
      <c r="G20" s="10">
        <f t="shared" ref="G20:G22" si="2">E20</f>
        <v>0</v>
      </c>
      <c r="H20" s="10"/>
      <c r="I20" s="9"/>
    </row>
    <row r="21" spans="1:9" ht="15.75" x14ac:dyDescent="0.25">
      <c r="A21" s="36"/>
      <c r="B21" s="38" t="s">
        <v>13</v>
      </c>
      <c r="C21" s="39"/>
      <c r="D21" s="14"/>
      <c r="E21" s="10">
        <v>30.93</v>
      </c>
      <c r="F21" s="2">
        <v>1</v>
      </c>
      <c r="G21" s="10">
        <f t="shared" si="2"/>
        <v>30.93</v>
      </c>
      <c r="H21" s="10"/>
      <c r="I21" s="9"/>
    </row>
    <row r="22" spans="1:9" ht="15.75" x14ac:dyDescent="0.25">
      <c r="A22" s="36"/>
      <c r="B22" s="38" t="s">
        <v>23</v>
      </c>
      <c r="C22" s="39"/>
      <c r="D22" s="16" t="s">
        <v>46</v>
      </c>
      <c r="E22" s="10">
        <v>2007.51</v>
      </c>
      <c r="F22" s="2">
        <v>1</v>
      </c>
      <c r="G22" s="10">
        <f t="shared" si="2"/>
        <v>2007.51</v>
      </c>
      <c r="H22" s="10"/>
      <c r="I22" s="9"/>
    </row>
    <row r="23" spans="1:9" ht="26.25" x14ac:dyDescent="0.4">
      <c r="A23" s="36"/>
      <c r="B23" s="34" t="s">
        <v>27</v>
      </c>
      <c r="C23" s="35"/>
      <c r="D23" s="13"/>
      <c r="E23" s="2"/>
      <c r="F23" s="2"/>
      <c r="G23" s="10">
        <f>SUM(G11:G21)-G22</f>
        <v>2497.0200000000004</v>
      </c>
      <c r="H23" s="10">
        <f>SUM(H11:H21)</f>
        <v>4683.9799999999996</v>
      </c>
      <c r="I23" s="9">
        <f t="shared" ref="I23" si="3">1-(G23/H23)</f>
        <v>0.46690207900119118</v>
      </c>
    </row>
    <row r="24" spans="1:9" ht="15.75" x14ac:dyDescent="0.25">
      <c r="B24" s="1" t="s">
        <v>6</v>
      </c>
      <c r="C24" s="1"/>
      <c r="D24" s="1" t="s">
        <v>47</v>
      </c>
      <c r="E24" s="8"/>
      <c r="F24" s="8"/>
      <c r="G24" s="1"/>
      <c r="H24" s="1"/>
      <c r="I24" s="1"/>
    </row>
    <row r="25" spans="1:9" ht="15.75" x14ac:dyDescent="0.25">
      <c r="B25" s="1" t="s">
        <v>7</v>
      </c>
      <c r="C25" s="21" t="s">
        <v>48</v>
      </c>
      <c r="D25" s="21"/>
      <c r="E25" s="21"/>
      <c r="F25" s="21"/>
      <c r="G25" s="21"/>
      <c r="H25" s="21"/>
      <c r="I25" s="21"/>
    </row>
    <row r="26" spans="1:9" ht="15.75" x14ac:dyDescent="0.25">
      <c r="B26" s="4" t="s">
        <v>28</v>
      </c>
      <c r="C26" s="40" t="s">
        <v>49</v>
      </c>
      <c r="D26" s="40"/>
      <c r="E26" s="40"/>
      <c r="F26" s="40"/>
      <c r="G26" s="40"/>
      <c r="H26" s="40"/>
      <c r="I26" s="40"/>
    </row>
    <row r="27" spans="1:9" ht="37.5" customHeight="1" x14ac:dyDescent="0.25">
      <c r="A27" s="36" t="s">
        <v>30</v>
      </c>
      <c r="B27" s="2" t="s">
        <v>8</v>
      </c>
      <c r="C27" s="2"/>
      <c r="D27" s="2"/>
      <c r="E27" s="5" t="s">
        <v>9</v>
      </c>
      <c r="F27" s="5" t="s">
        <v>3</v>
      </c>
      <c r="G27" s="5" t="s">
        <v>4</v>
      </c>
      <c r="H27" s="7" t="s">
        <v>22</v>
      </c>
      <c r="I27" s="5" t="s">
        <v>5</v>
      </c>
    </row>
    <row r="28" spans="1:9" ht="15.75" x14ac:dyDescent="0.25">
      <c r="A28" s="36"/>
      <c r="B28" s="38" t="s">
        <v>25</v>
      </c>
      <c r="C28" s="39"/>
      <c r="D28" s="14"/>
      <c r="E28" s="2">
        <v>62</v>
      </c>
      <c r="F28" s="5">
        <f>2*(3+3)</f>
        <v>12</v>
      </c>
      <c r="G28" s="10">
        <f>E28*F28</f>
        <v>744</v>
      </c>
      <c r="H28" s="10">
        <v>4500</v>
      </c>
      <c r="I28" s="9">
        <f>1-((G28+G29)/H28)</f>
        <v>0.28355555555555556</v>
      </c>
    </row>
    <row r="29" spans="1:9" ht="15.75" x14ac:dyDescent="0.25">
      <c r="A29" s="36"/>
      <c r="B29" s="38" t="s">
        <v>26</v>
      </c>
      <c r="C29" s="39"/>
      <c r="D29" s="14"/>
      <c r="E29" s="2">
        <v>62</v>
      </c>
      <c r="F29" s="5">
        <f>2*(20)</f>
        <v>40</v>
      </c>
      <c r="G29" s="10">
        <f t="shared" ref="G29:G31" si="4">E29*F29</f>
        <v>2480</v>
      </c>
      <c r="H29" s="10"/>
      <c r="I29" s="9"/>
    </row>
    <row r="30" spans="1:9" ht="15.75" x14ac:dyDescent="0.25">
      <c r="A30" s="36"/>
      <c r="B30" s="38" t="s">
        <v>10</v>
      </c>
      <c r="C30" s="39"/>
      <c r="D30" s="14"/>
      <c r="E30" s="2"/>
      <c r="F30" s="2"/>
      <c r="G30" s="10">
        <f t="shared" si="4"/>
        <v>0</v>
      </c>
      <c r="H30" s="10"/>
      <c r="I30" s="2"/>
    </row>
    <row r="31" spans="1:9" ht="15.75" x14ac:dyDescent="0.25">
      <c r="A31" s="36"/>
      <c r="B31" s="38" t="s">
        <v>34</v>
      </c>
      <c r="C31" s="39"/>
      <c r="D31" s="14"/>
      <c r="E31" s="2"/>
      <c r="F31" s="2"/>
      <c r="G31" s="10">
        <f t="shared" si="4"/>
        <v>0</v>
      </c>
      <c r="H31" s="10"/>
      <c r="I31" s="2"/>
    </row>
    <row r="32" spans="1:9" ht="15.75" x14ac:dyDescent="0.25">
      <c r="A32" s="36"/>
      <c r="B32" s="38" t="s">
        <v>24</v>
      </c>
      <c r="C32" s="39"/>
      <c r="D32" s="14"/>
      <c r="E32" s="2"/>
      <c r="F32" s="2"/>
      <c r="G32" s="10"/>
      <c r="H32" s="10"/>
      <c r="I32" s="2"/>
    </row>
    <row r="33" spans="1:9" ht="15.75" x14ac:dyDescent="0.25">
      <c r="A33" s="36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36"/>
      <c r="B34" s="2"/>
      <c r="C34" s="2"/>
      <c r="D34" s="2"/>
      <c r="E34" s="2"/>
      <c r="F34" s="2"/>
      <c r="G34" s="10"/>
      <c r="H34" s="10"/>
      <c r="I34" s="2"/>
    </row>
    <row r="35" spans="1:9" ht="15.75" x14ac:dyDescent="0.25">
      <c r="A35" s="36"/>
      <c r="B35" s="2" t="s">
        <v>14</v>
      </c>
      <c r="C35" s="2"/>
      <c r="D35" s="2"/>
      <c r="E35" s="2"/>
      <c r="F35" s="2"/>
      <c r="G35" s="10"/>
      <c r="H35" s="10"/>
      <c r="I35" s="2"/>
    </row>
    <row r="36" spans="1:9" ht="15.75" x14ac:dyDescent="0.25">
      <c r="A36" s="36"/>
      <c r="B36" s="2"/>
      <c r="C36" s="2"/>
      <c r="D36" s="2"/>
      <c r="E36" s="2"/>
      <c r="F36" s="2"/>
      <c r="G36" s="10"/>
      <c r="H36" s="10"/>
      <c r="I36" s="2"/>
    </row>
    <row r="37" spans="1:9" ht="26.25" x14ac:dyDescent="0.4">
      <c r="A37" s="36"/>
      <c r="B37" s="34" t="s">
        <v>27</v>
      </c>
      <c r="C37" s="35"/>
      <c r="D37" s="13"/>
      <c r="E37" s="2"/>
      <c r="F37" s="2"/>
      <c r="G37" s="10">
        <f>SUM(G28:G35)</f>
        <v>3224</v>
      </c>
      <c r="H37" s="10">
        <f>SUM(H28:H35)</f>
        <v>4500</v>
      </c>
      <c r="I37" s="9">
        <f>1-(G37/H37)</f>
        <v>0.28355555555555556</v>
      </c>
    </row>
    <row r="38" spans="1:9" ht="15.75" customHeight="1" x14ac:dyDescent="0.25">
      <c r="A38" s="37"/>
      <c r="B38" s="17"/>
      <c r="C38" s="18"/>
      <c r="D38" s="18"/>
      <c r="E38" s="18"/>
      <c r="F38" s="18"/>
      <c r="G38" s="18"/>
      <c r="H38" s="18"/>
      <c r="I38" s="19"/>
    </row>
    <row r="39" spans="1:9" ht="26.25" x14ac:dyDescent="0.4">
      <c r="B39" s="34" t="s">
        <v>31</v>
      </c>
      <c r="C39" s="35"/>
      <c r="D39" s="13"/>
      <c r="E39" s="2"/>
      <c r="F39" s="2"/>
      <c r="G39" s="10">
        <f>G37+G23</f>
        <v>5721.02</v>
      </c>
      <c r="H39" s="10">
        <f>H37+H23</f>
        <v>9183.98</v>
      </c>
      <c r="I39" s="9">
        <f>1-(G39/H39)</f>
        <v>0.37706528106550752</v>
      </c>
    </row>
  </sheetData>
  <mergeCells count="24">
    <mergeCell ref="B39:C39"/>
    <mergeCell ref="B37:C37"/>
    <mergeCell ref="A10:A23"/>
    <mergeCell ref="A27:A38"/>
    <mergeCell ref="B32:C32"/>
    <mergeCell ref="B19:C19"/>
    <mergeCell ref="B20:C20"/>
    <mergeCell ref="B21:C21"/>
    <mergeCell ref="B22:C22"/>
    <mergeCell ref="B23:C23"/>
    <mergeCell ref="C25:I25"/>
    <mergeCell ref="C26:I26"/>
    <mergeCell ref="B28:C28"/>
    <mergeCell ref="B29:C29"/>
    <mergeCell ref="B30:C30"/>
    <mergeCell ref="B31:C31"/>
    <mergeCell ref="B38:I38"/>
    <mergeCell ref="H2:I2"/>
    <mergeCell ref="H3:I3"/>
    <mergeCell ref="C3:E3"/>
    <mergeCell ref="B5:I5"/>
    <mergeCell ref="B6:I6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2012-09-10T15:18:15Z</cp:lastPrinted>
  <dcterms:created xsi:type="dcterms:W3CDTF">2012-01-02T19:49:58Z</dcterms:created>
  <dcterms:modified xsi:type="dcterms:W3CDTF">2012-09-10T15:18:19Z</dcterms:modified>
</cp:coreProperties>
</file>