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25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4" i="2"/>
  <c r="E5" i="2"/>
  <c r="E6" i="2"/>
  <c r="E7" i="2"/>
  <c r="C7" i="2"/>
  <c r="C5" i="2"/>
  <c r="C6" i="2"/>
  <c r="C4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8" i="2"/>
  <c r="G23" i="1" l="1"/>
  <c r="G16" i="1"/>
  <c r="G11" i="1"/>
  <c r="E25" i="1" l="1"/>
  <c r="G25" i="1" s="1"/>
  <c r="E5" i="1"/>
  <c r="G5" i="1" s="1"/>
  <c r="G7" i="1" s="1"/>
  <c r="G22" i="1"/>
  <c r="G21" i="1"/>
  <c r="G15" i="1"/>
  <c r="G10" i="1"/>
  <c r="G3" i="1"/>
  <c r="E21" i="1"/>
  <c r="E22" i="1"/>
  <c r="E15" i="1"/>
  <c r="E10" i="1"/>
  <c r="E3" i="1"/>
  <c r="G27" i="1" l="1"/>
  <c r="G29" i="1" s="1"/>
</calcChain>
</file>

<file path=xl/sharedStrings.xml><?xml version="1.0" encoding="utf-8"?>
<sst xmlns="http://schemas.openxmlformats.org/spreadsheetml/2006/main" count="96" uniqueCount="48">
  <si>
    <t>GTCC Physical Plant, HVAC Group</t>
  </si>
  <si>
    <t>Outdoor Filtration Unit: One (1) Trion Model AT-16 (large booths)</t>
  </si>
  <si>
    <t>Indoor Filtration Unit: Trion Model SUE CA-6000 C (small booths)</t>
  </si>
  <si>
    <t>Number of Units</t>
  </si>
  <si>
    <t># of filters per unit</t>
  </si>
  <si>
    <t>$$/ea</t>
  </si>
  <si>
    <t>Indoor Unit: Trion ACE 6000 "Octopus"</t>
  </si>
  <si>
    <t>Indoor Unit: Trion ACE 3000 (on mezzanine)</t>
  </si>
  <si>
    <t>Extended</t>
  </si>
  <si>
    <t>95 ASHRAE High Capacity</t>
  </si>
  <si>
    <t>FM-23060</t>
  </si>
  <si>
    <t>24x24x12 V-Bank</t>
  </si>
  <si>
    <t>Carbon 24x24x4</t>
  </si>
  <si>
    <t>FM80F12032 MPN 12032FR</t>
  </si>
  <si>
    <t>Koch Duramax 111-601-101 4V9S  - 1/2" thick Flange</t>
  </si>
  <si>
    <t>Changes / YR</t>
  </si>
  <si>
    <t>GROSS</t>
  </si>
  <si>
    <t>Labor per trip</t>
  </si>
  <si>
    <t>TOTAL</t>
  </si>
  <si>
    <t>Open/Closed</t>
  </si>
  <si>
    <t>80/20 FR Open/Open</t>
  </si>
  <si>
    <t>Action Filtration CF95</t>
  </si>
  <si>
    <t xml:space="preserve"> 12.75” OD x 8.375” ID x 26” H, Open/Closed , 313 pleats of 80/20FR (flame retardant) media for 226 sq. ft., galvanized expanded metal inner core and outer screen, galvanized end caps and neoprene gasket.</t>
  </si>
  <si>
    <t>NO BOLT HOLE</t>
  </si>
  <si>
    <t>80/20 FR, 13.84"OD" x 9.47"ID x 26"H, Open/Open w/3/4" gasket, 350 pleats, 254sqft. galvanized metal inner core and outer screen, galvanized end caps and polyisoprene gasket.</t>
  </si>
  <si>
    <t>Carbon Filter: 24"x24"x4" (N), beverage board frame, VOC.</t>
  </si>
  <si>
    <t>Koch Filter 111-601-101</t>
  </si>
  <si>
    <t>Duramax 24X24X12  4V95  **NEED 1/2" THICK FLANGE not 3/4"</t>
  </si>
  <si>
    <t>Flanders FCP301-24244</t>
  </si>
  <si>
    <t>Action Filtration CF000058</t>
  </si>
  <si>
    <t>Item</t>
  </si>
  <si>
    <t>Installation</t>
  </si>
  <si>
    <t>Filters</t>
  </si>
  <si>
    <t>95 ASHRAE high capacity extended surface mini-pleat filter. 24x24x12 - v-bank 1/2" THANK FLANGE</t>
  </si>
  <si>
    <t>Koch</t>
  </si>
  <si>
    <t>AEI</t>
  </si>
  <si>
    <t>CF00011: 12.75"ODx8.375"IDx26"H Open/Closed, 313 pleats of 80/20FR media for 226 sqft galvanized expanded metal inner core and outer screen, glavanized end caps and neoprene gasket - NO BOLT HOLE</t>
  </si>
  <si>
    <t>Action Filteration</t>
  </si>
  <si>
    <t>CF-000026</t>
  </si>
  <si>
    <t>CF95 Cartridge: 80/20 FR, 13.84"OD" x 9.47"ID x 26"H, Open/Open w/3/4" gasket, 350 pleats, 254sqft. galvanized metal inner core and outer screen, galvanized end caps and polyisoprene gasket.</t>
  </si>
  <si>
    <t>FM-80F12032</t>
  </si>
  <si>
    <t>Flanders</t>
  </si>
  <si>
    <t>FM-CA10242404</t>
  </si>
  <si>
    <t>Description</t>
  </si>
  <si>
    <t>Unit Cost</t>
  </si>
  <si>
    <t>QTY</t>
  </si>
  <si>
    <t>Vendor</t>
  </si>
  <si>
    <t>GUILFORD TECH 19281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</si>
</sst>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A23" sqref="A23"/>
    </sheetView>
  </sheetViews>
  <sheetFormatPr defaultRowHeight="15" x14ac:dyDescent="0.25"/>
  <cols>
    <col min="1" max="1" width="60.85546875" customWidth="1"/>
    <col min="2" max="3" width="13.5703125" style="1" customWidth="1"/>
    <col min="4" max="4" width="13.5703125" style="2" customWidth="1"/>
    <col min="5" max="5" width="13.5703125" style="1" customWidth="1"/>
    <col min="6" max="6" width="13.85546875" style="1" customWidth="1"/>
    <col min="7" max="7" width="11.5703125" bestFit="1" customWidth="1"/>
    <col min="10" max="10" width="24.28515625" bestFit="1" customWidth="1"/>
    <col min="11" max="11" width="9.140625" style="12"/>
  </cols>
  <sheetData>
    <row r="1" spans="1:11" x14ac:dyDescent="0.25">
      <c r="A1" t="s">
        <v>0</v>
      </c>
    </row>
    <row r="2" spans="1:11" ht="30" x14ac:dyDescent="0.25">
      <c r="B2" s="4" t="s">
        <v>3</v>
      </c>
      <c r="C2" s="4" t="s">
        <v>4</v>
      </c>
      <c r="D2" s="2" t="s">
        <v>5</v>
      </c>
      <c r="E2" s="1" t="s">
        <v>8</v>
      </c>
      <c r="F2" s="1" t="s">
        <v>15</v>
      </c>
      <c r="G2" t="s">
        <v>16</v>
      </c>
    </row>
    <row r="3" spans="1:11" x14ac:dyDescent="0.25">
      <c r="A3" t="s">
        <v>1</v>
      </c>
      <c r="B3" s="1">
        <v>1</v>
      </c>
      <c r="C3" s="1">
        <v>32</v>
      </c>
      <c r="D3" s="2">
        <v>97.7</v>
      </c>
      <c r="E3" s="3">
        <f>D3*C3*B3</f>
        <v>3126.4</v>
      </c>
      <c r="F3" s="1">
        <v>1</v>
      </c>
      <c r="G3" s="6">
        <f>F3*E3</f>
        <v>3126.4</v>
      </c>
      <c r="J3" t="s">
        <v>21</v>
      </c>
      <c r="K3" s="12">
        <v>63.5</v>
      </c>
    </row>
    <row r="4" spans="1:11" x14ac:dyDescent="0.25">
      <c r="A4" t="s">
        <v>20</v>
      </c>
      <c r="J4" t="s">
        <v>24</v>
      </c>
    </row>
    <row r="5" spans="1:11" ht="15.75" thickBot="1" x14ac:dyDescent="0.3">
      <c r="A5" s="7" t="s">
        <v>17</v>
      </c>
      <c r="B5" s="8">
        <v>1</v>
      </c>
      <c r="C5" s="8"/>
      <c r="D5" s="9">
        <v>1040</v>
      </c>
      <c r="E5" s="10">
        <f>D5*B5</f>
        <v>1040</v>
      </c>
      <c r="F5" s="8">
        <v>1</v>
      </c>
      <c r="G5" s="11">
        <f>F5*E5</f>
        <v>1040</v>
      </c>
    </row>
    <row r="7" spans="1:11" x14ac:dyDescent="0.25">
      <c r="E7" s="1" t="s">
        <v>18</v>
      </c>
      <c r="G7" s="6">
        <f>SUM(G3:G5)</f>
        <v>4166.3999999999996</v>
      </c>
    </row>
    <row r="9" spans="1:11" x14ac:dyDescent="0.25">
      <c r="A9" s="5" t="s">
        <v>2</v>
      </c>
    </row>
    <row r="10" spans="1:11" x14ac:dyDescent="0.25">
      <c r="A10" t="s">
        <v>13</v>
      </c>
      <c r="B10" s="1">
        <v>2</v>
      </c>
      <c r="C10" s="1">
        <v>9</v>
      </c>
      <c r="D10" s="2">
        <v>89.04</v>
      </c>
      <c r="E10" s="3">
        <f>D10*C10*B10</f>
        <v>1602.72</v>
      </c>
      <c r="F10" s="1">
        <v>2</v>
      </c>
      <c r="G10" s="6">
        <f>F10*E10</f>
        <v>3205.44</v>
      </c>
      <c r="J10" t="s">
        <v>29</v>
      </c>
      <c r="K10" s="12">
        <v>54</v>
      </c>
    </row>
    <row r="11" spans="1:11" x14ac:dyDescent="0.25">
      <c r="A11" t="s">
        <v>19</v>
      </c>
      <c r="E11" s="1">
        <v>260</v>
      </c>
      <c r="F11" s="1">
        <v>4</v>
      </c>
      <c r="G11" s="6">
        <f>F11*E11</f>
        <v>1040</v>
      </c>
      <c r="J11" t="s">
        <v>22</v>
      </c>
    </row>
    <row r="12" spans="1:11" x14ac:dyDescent="0.25">
      <c r="J12" t="s">
        <v>23</v>
      </c>
    </row>
    <row r="14" spans="1:11" x14ac:dyDescent="0.25">
      <c r="A14" t="s">
        <v>6</v>
      </c>
    </row>
    <row r="15" spans="1:11" x14ac:dyDescent="0.25">
      <c r="A15" t="s">
        <v>9</v>
      </c>
      <c r="B15" s="1">
        <v>1</v>
      </c>
      <c r="C15" s="1">
        <v>2</v>
      </c>
      <c r="D15" s="2">
        <v>157.27000000000001</v>
      </c>
      <c r="E15" s="3">
        <f>D15*C15*B15</f>
        <v>314.54000000000002</v>
      </c>
      <c r="F15" s="1">
        <v>4</v>
      </c>
      <c r="G15" s="6">
        <f>F15*E15</f>
        <v>1258.1600000000001</v>
      </c>
      <c r="J15" t="s">
        <v>26</v>
      </c>
      <c r="K15" s="12">
        <v>102.23</v>
      </c>
    </row>
    <row r="16" spans="1:11" x14ac:dyDescent="0.25">
      <c r="A16" t="s">
        <v>10</v>
      </c>
      <c r="E16" s="1">
        <v>260</v>
      </c>
      <c r="F16" s="1">
        <v>4</v>
      </c>
      <c r="G16" s="6">
        <f>F16*E16</f>
        <v>1040</v>
      </c>
      <c r="J16" t="s">
        <v>27</v>
      </c>
    </row>
    <row r="17" spans="1:11" x14ac:dyDescent="0.25">
      <c r="A17" t="s">
        <v>11</v>
      </c>
    </row>
    <row r="18" spans="1:11" x14ac:dyDescent="0.25">
      <c r="A18" t="s">
        <v>14</v>
      </c>
    </row>
    <row r="20" spans="1:11" x14ac:dyDescent="0.25">
      <c r="A20" t="s">
        <v>7</v>
      </c>
      <c r="E20" s="3"/>
      <c r="J20" t="s">
        <v>26</v>
      </c>
      <c r="K20" s="12">
        <v>102.23</v>
      </c>
    </row>
    <row r="21" spans="1:11" x14ac:dyDescent="0.25">
      <c r="A21" t="s">
        <v>10</v>
      </c>
      <c r="B21" s="1">
        <v>1</v>
      </c>
      <c r="C21" s="1">
        <v>1</v>
      </c>
      <c r="D21" s="2">
        <v>157.27000000000001</v>
      </c>
      <c r="E21" s="3">
        <f>D21*C21*B21</f>
        <v>157.27000000000001</v>
      </c>
      <c r="F21" s="1">
        <v>4</v>
      </c>
      <c r="G21" s="6">
        <f>F21*E21</f>
        <v>629.08000000000004</v>
      </c>
      <c r="J21" t="s">
        <v>27</v>
      </c>
    </row>
    <row r="22" spans="1:11" x14ac:dyDescent="0.25">
      <c r="A22" t="s">
        <v>12</v>
      </c>
      <c r="B22" s="1">
        <v>1</v>
      </c>
      <c r="C22" s="1">
        <v>1</v>
      </c>
      <c r="D22" s="2">
        <v>66.260000000000005</v>
      </c>
      <c r="E22" s="3">
        <f>D22*C22*B22</f>
        <v>66.260000000000005</v>
      </c>
      <c r="F22" s="1">
        <v>4</v>
      </c>
      <c r="G22" s="6">
        <f>F22*E22</f>
        <v>265.04000000000002</v>
      </c>
      <c r="J22" t="s">
        <v>28</v>
      </c>
      <c r="K22" s="12">
        <v>43.17</v>
      </c>
    </row>
    <row r="23" spans="1:11" x14ac:dyDescent="0.25">
      <c r="E23" s="1">
        <v>260</v>
      </c>
      <c r="F23" s="1">
        <v>4</v>
      </c>
      <c r="G23" s="6">
        <f>F23*E23</f>
        <v>1040</v>
      </c>
      <c r="J23" t="s">
        <v>25</v>
      </c>
    </row>
    <row r="25" spans="1:11" ht="15.75" thickBot="1" x14ac:dyDescent="0.3">
      <c r="A25" s="7" t="s">
        <v>17</v>
      </c>
      <c r="B25" s="8">
        <v>1</v>
      </c>
      <c r="C25" s="8"/>
      <c r="D25" s="9">
        <v>1200</v>
      </c>
      <c r="E25" s="10">
        <f>D25*B25</f>
        <v>1200</v>
      </c>
      <c r="F25" s="8"/>
      <c r="G25" s="11">
        <f>F25*E25</f>
        <v>0</v>
      </c>
    </row>
    <row r="27" spans="1:11" x14ac:dyDescent="0.25">
      <c r="E27" s="1" t="s">
        <v>18</v>
      </c>
      <c r="G27" s="6">
        <f>SUM(G10:G25)</f>
        <v>8477.7200000000012</v>
      </c>
    </row>
    <row r="29" spans="1:11" x14ac:dyDescent="0.25">
      <c r="G29" s="6">
        <f>SUM(G27,G7)</f>
        <v>12644.12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A2" sqref="A2:XFD2"/>
    </sheetView>
  </sheetViews>
  <sheetFormatPr defaultRowHeight="15" x14ac:dyDescent="0.25"/>
  <cols>
    <col min="1" max="1" width="17.140625" style="14" customWidth="1"/>
    <col min="2" max="2" width="93.42578125" style="13" customWidth="1"/>
    <col min="3" max="16384" width="9.140625" style="14"/>
  </cols>
  <sheetData>
    <row r="1" spans="1:6" ht="23.25" x14ac:dyDescent="0.25">
      <c r="A1" s="16" t="s">
        <v>47</v>
      </c>
    </row>
    <row r="2" spans="1:6" ht="23.25" x14ac:dyDescent="0.25">
      <c r="A2" s="16"/>
    </row>
    <row r="3" spans="1:6" x14ac:dyDescent="0.25">
      <c r="A3" s="14" t="s">
        <v>30</v>
      </c>
      <c r="B3" s="13" t="s">
        <v>43</v>
      </c>
      <c r="C3" s="14" t="s">
        <v>44</v>
      </c>
      <c r="D3" s="14" t="s">
        <v>45</v>
      </c>
      <c r="E3" s="14" t="s">
        <v>8</v>
      </c>
      <c r="F3" s="14" t="s">
        <v>46</v>
      </c>
    </row>
    <row r="4" spans="1:6" x14ac:dyDescent="0.25">
      <c r="A4" s="14" t="s">
        <v>31</v>
      </c>
      <c r="C4" s="14">
        <f>3*260</f>
        <v>780</v>
      </c>
      <c r="D4" s="14">
        <v>1</v>
      </c>
      <c r="E4" s="14">
        <f t="shared" ref="E4:E7" si="0">D4*C4</f>
        <v>780</v>
      </c>
      <c r="F4" s="14" t="s">
        <v>35</v>
      </c>
    </row>
    <row r="5" spans="1:6" x14ac:dyDescent="0.25">
      <c r="A5" s="14" t="s">
        <v>31</v>
      </c>
      <c r="C5" s="14">
        <f t="shared" ref="C5:C6" si="1">3*260</f>
        <v>780</v>
      </c>
      <c r="D5" s="14">
        <v>1</v>
      </c>
      <c r="E5" s="14">
        <f t="shared" si="0"/>
        <v>780</v>
      </c>
      <c r="F5" s="14" t="s">
        <v>35</v>
      </c>
    </row>
    <row r="6" spans="1:6" x14ac:dyDescent="0.25">
      <c r="A6" s="14" t="s">
        <v>31</v>
      </c>
      <c r="C6" s="14">
        <f t="shared" si="1"/>
        <v>780</v>
      </c>
      <c r="D6" s="14">
        <v>1</v>
      </c>
      <c r="E6" s="14">
        <f t="shared" si="0"/>
        <v>780</v>
      </c>
      <c r="F6" s="14" t="s">
        <v>35</v>
      </c>
    </row>
    <row r="7" spans="1:6" x14ac:dyDescent="0.25">
      <c r="A7" s="14" t="s">
        <v>31</v>
      </c>
      <c r="C7" s="14">
        <f>3*260+1040</f>
        <v>1820</v>
      </c>
      <c r="D7" s="14">
        <v>1</v>
      </c>
      <c r="E7" s="14">
        <f t="shared" si="0"/>
        <v>1820</v>
      </c>
      <c r="F7" s="14" t="s">
        <v>35</v>
      </c>
    </row>
    <row r="8" spans="1:6" x14ac:dyDescent="0.25">
      <c r="A8" s="14" t="s">
        <v>10</v>
      </c>
      <c r="B8" s="13" t="s">
        <v>33</v>
      </c>
      <c r="C8" s="14">
        <v>3</v>
      </c>
      <c r="D8" s="14">
        <v>157.27000000000001</v>
      </c>
      <c r="E8" s="14">
        <f>D8*C8</f>
        <v>471.81000000000006</v>
      </c>
      <c r="F8" s="14" t="s">
        <v>34</v>
      </c>
    </row>
    <row r="9" spans="1:6" x14ac:dyDescent="0.25">
      <c r="A9" s="14" t="s">
        <v>10</v>
      </c>
      <c r="B9" s="13" t="s">
        <v>33</v>
      </c>
      <c r="C9" s="14">
        <v>3</v>
      </c>
      <c r="D9" s="14">
        <v>157.27000000000001</v>
      </c>
      <c r="E9" s="14">
        <f t="shared" ref="E9:E22" si="2">D9*C9</f>
        <v>471.81000000000006</v>
      </c>
      <c r="F9" s="14" t="s">
        <v>34</v>
      </c>
    </row>
    <row r="10" spans="1:6" x14ac:dyDescent="0.25">
      <c r="A10" s="14" t="s">
        <v>10</v>
      </c>
      <c r="B10" s="13" t="s">
        <v>33</v>
      </c>
      <c r="C10" s="14">
        <v>3</v>
      </c>
      <c r="D10" s="14">
        <v>157.27000000000001</v>
      </c>
      <c r="E10" s="14">
        <f t="shared" si="2"/>
        <v>471.81000000000006</v>
      </c>
      <c r="F10" s="14" t="s">
        <v>34</v>
      </c>
    </row>
    <row r="11" spans="1:6" x14ac:dyDescent="0.25">
      <c r="A11" s="14" t="s">
        <v>10</v>
      </c>
      <c r="B11" s="13" t="s">
        <v>33</v>
      </c>
      <c r="C11" s="14">
        <v>3</v>
      </c>
      <c r="D11" s="14">
        <v>157.27000000000001</v>
      </c>
      <c r="E11" s="14">
        <f t="shared" si="2"/>
        <v>471.81000000000006</v>
      </c>
      <c r="F11" s="14" t="s">
        <v>34</v>
      </c>
    </row>
    <row r="12" spans="1:6" ht="45" x14ac:dyDescent="0.25">
      <c r="A12" s="14" t="s">
        <v>32</v>
      </c>
      <c r="B12" s="13" t="s">
        <v>36</v>
      </c>
      <c r="C12" s="14">
        <v>18</v>
      </c>
      <c r="D12" s="14">
        <v>89.04</v>
      </c>
      <c r="E12" s="14">
        <f t="shared" si="2"/>
        <v>1602.72</v>
      </c>
      <c r="F12" s="14" t="s">
        <v>37</v>
      </c>
    </row>
    <row r="13" spans="1:6" ht="45" x14ac:dyDescent="0.25">
      <c r="A13" s="14" t="s">
        <v>32</v>
      </c>
      <c r="B13" s="13" t="s">
        <v>36</v>
      </c>
      <c r="C13" s="14">
        <v>18</v>
      </c>
      <c r="D13" s="14">
        <v>89.04</v>
      </c>
      <c r="E13" s="14">
        <f t="shared" si="2"/>
        <v>1602.72</v>
      </c>
      <c r="F13" s="14" t="s">
        <v>37</v>
      </c>
    </row>
    <row r="14" spans="1:6" x14ac:dyDescent="0.25">
      <c r="A14" s="14" t="s">
        <v>32</v>
      </c>
      <c r="B14" s="13" t="s">
        <v>38</v>
      </c>
      <c r="C14" s="14">
        <v>1</v>
      </c>
      <c r="D14" s="14">
        <v>0</v>
      </c>
      <c r="E14" s="14">
        <f t="shared" si="2"/>
        <v>0</v>
      </c>
      <c r="F14" s="14" t="s">
        <v>37</v>
      </c>
    </row>
    <row r="15" spans="1:6" x14ac:dyDescent="0.25">
      <c r="A15" s="14" t="s">
        <v>32</v>
      </c>
      <c r="B15" s="13" t="s">
        <v>38</v>
      </c>
      <c r="C15" s="14">
        <v>1</v>
      </c>
      <c r="D15" s="14">
        <v>0</v>
      </c>
      <c r="E15" s="14">
        <f t="shared" si="2"/>
        <v>0</v>
      </c>
      <c r="F15" s="14" t="s">
        <v>37</v>
      </c>
    </row>
    <row r="16" spans="1:6" x14ac:dyDescent="0.25">
      <c r="A16" s="14" t="s">
        <v>32</v>
      </c>
      <c r="B16" s="13" t="s">
        <v>38</v>
      </c>
      <c r="C16" s="14">
        <v>1</v>
      </c>
      <c r="D16" s="14">
        <v>0</v>
      </c>
      <c r="E16" s="14">
        <f t="shared" si="2"/>
        <v>0</v>
      </c>
      <c r="F16" s="14" t="s">
        <v>37</v>
      </c>
    </row>
    <row r="17" spans="1:6" x14ac:dyDescent="0.25">
      <c r="A17" s="14" t="s">
        <v>32</v>
      </c>
      <c r="B17" s="13" t="s">
        <v>38</v>
      </c>
      <c r="C17" s="14">
        <v>1</v>
      </c>
      <c r="D17" s="14">
        <v>0</v>
      </c>
      <c r="E17" s="14">
        <f t="shared" si="2"/>
        <v>0</v>
      </c>
      <c r="F17" s="14" t="s">
        <v>37</v>
      </c>
    </row>
    <row r="18" spans="1:6" ht="30" x14ac:dyDescent="0.25">
      <c r="A18" s="14" t="s">
        <v>40</v>
      </c>
      <c r="B18" s="13" t="s">
        <v>39</v>
      </c>
      <c r="C18" s="14">
        <v>32</v>
      </c>
      <c r="D18" s="14">
        <v>97.7</v>
      </c>
      <c r="E18" s="14">
        <f t="shared" si="2"/>
        <v>3126.4</v>
      </c>
      <c r="F18" s="14" t="s">
        <v>37</v>
      </c>
    </row>
    <row r="19" spans="1:6" x14ac:dyDescent="0.25">
      <c r="A19" s="14" t="s">
        <v>42</v>
      </c>
      <c r="B19" s="13" t="s">
        <v>25</v>
      </c>
      <c r="C19" s="14">
        <v>1</v>
      </c>
      <c r="D19" s="14">
        <v>66.260000000000005</v>
      </c>
      <c r="E19" s="14">
        <f t="shared" si="2"/>
        <v>66.260000000000005</v>
      </c>
      <c r="F19" s="14" t="s">
        <v>41</v>
      </c>
    </row>
    <row r="20" spans="1:6" x14ac:dyDescent="0.25">
      <c r="A20" s="14" t="s">
        <v>42</v>
      </c>
      <c r="B20" s="13" t="s">
        <v>25</v>
      </c>
      <c r="C20" s="14">
        <v>1</v>
      </c>
      <c r="D20" s="14">
        <v>66.260000000000005</v>
      </c>
      <c r="E20" s="14">
        <f t="shared" si="2"/>
        <v>66.260000000000005</v>
      </c>
      <c r="F20" s="14" t="s">
        <v>41</v>
      </c>
    </row>
    <row r="21" spans="1:6" x14ac:dyDescent="0.25">
      <c r="A21" s="14" t="s">
        <v>42</v>
      </c>
      <c r="B21" s="13" t="s">
        <v>25</v>
      </c>
      <c r="C21" s="14">
        <v>1</v>
      </c>
      <c r="D21" s="14">
        <v>66.260000000000005</v>
      </c>
      <c r="E21" s="14">
        <f t="shared" si="2"/>
        <v>66.260000000000005</v>
      </c>
      <c r="F21" s="14" t="s">
        <v>41</v>
      </c>
    </row>
    <row r="22" spans="1:6" x14ac:dyDescent="0.25">
      <c r="A22" s="14" t="s">
        <v>42</v>
      </c>
      <c r="B22" s="13" t="s">
        <v>25</v>
      </c>
      <c r="C22" s="14">
        <v>1</v>
      </c>
      <c r="D22" s="14">
        <v>66.260000000000005</v>
      </c>
      <c r="E22" s="14">
        <f t="shared" si="2"/>
        <v>66.260000000000005</v>
      </c>
      <c r="F22" s="14" t="s">
        <v>41</v>
      </c>
    </row>
    <row r="24" spans="1:6" x14ac:dyDescent="0.25">
      <c r="C24" s="15" t="s">
        <v>18</v>
      </c>
      <c r="D24" s="15"/>
      <c r="E24" s="15">
        <f>ROUNDUP(SUM(E3:E22),0)</f>
        <v>12645</v>
      </c>
    </row>
  </sheetData>
  <pageMargins left="0.7" right="0.7" top="0.75" bottom="0.7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</dc:creator>
  <cp:lastModifiedBy>Cynthia Bendiksby</cp:lastModifiedBy>
  <cp:lastPrinted>2013-02-22T22:15:21Z</cp:lastPrinted>
  <dcterms:created xsi:type="dcterms:W3CDTF">2012-09-12T15:17:04Z</dcterms:created>
  <dcterms:modified xsi:type="dcterms:W3CDTF">2013-02-22T22:15:31Z</dcterms:modified>
</cp:coreProperties>
</file>