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5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1" i="1" l="1"/>
  <c r="G21" i="1" s="1"/>
  <c r="J21" i="1" s="1"/>
  <c r="E17" i="1"/>
  <c r="G17" i="1" s="1"/>
  <c r="J17" i="1" s="1"/>
  <c r="E15" i="1"/>
  <c r="G15" i="1" s="1"/>
  <c r="J15" i="1" s="1"/>
  <c r="E13" i="1"/>
  <c r="G13" i="1" s="1"/>
  <c r="J13" i="1" s="1"/>
  <c r="E11" i="1"/>
  <c r="G11" i="1" s="1"/>
  <c r="J11" i="1" s="1"/>
  <c r="E9" i="1"/>
  <c r="G9" i="1" s="1"/>
  <c r="J9" i="1" s="1"/>
  <c r="E7" i="1"/>
  <c r="G7" i="1" s="1"/>
  <c r="J7" i="1" s="1"/>
  <c r="J24" i="1"/>
  <c r="E24" i="1"/>
  <c r="G24" i="1" s="1"/>
  <c r="I25" i="1"/>
  <c r="E25" i="1"/>
  <c r="G25" i="1" s="1"/>
  <c r="I23" i="1"/>
  <c r="E23" i="1"/>
  <c r="G23" i="1" s="1"/>
  <c r="J22" i="1"/>
  <c r="G22" i="1"/>
  <c r="E22" i="1"/>
  <c r="J20" i="1"/>
  <c r="E20" i="1"/>
  <c r="G20" i="1" s="1"/>
  <c r="I19" i="1"/>
  <c r="J8" i="1"/>
  <c r="J10" i="1"/>
  <c r="J12" i="1"/>
  <c r="J14" i="1"/>
  <c r="J16" i="1"/>
  <c r="J18" i="1"/>
  <c r="E8" i="1"/>
  <c r="G8" i="1" s="1"/>
  <c r="E10" i="1"/>
  <c r="G10" i="1" s="1"/>
  <c r="E19" i="1"/>
  <c r="G19" i="1" s="1"/>
  <c r="J19" i="1" s="1"/>
  <c r="C10" i="1"/>
  <c r="C12" i="1" s="1"/>
  <c r="C14" i="1" s="1"/>
  <c r="C16" i="1" s="1"/>
  <c r="C18" i="1" s="1"/>
  <c r="E18" i="1" s="1"/>
  <c r="G18" i="1" s="1"/>
  <c r="C8" i="1"/>
  <c r="C4" i="1"/>
  <c r="E4" i="1" s="1"/>
  <c r="G4" i="1" s="1"/>
  <c r="E6" i="1"/>
  <c r="G6" i="1" s="1"/>
  <c r="D6" i="1"/>
  <c r="J6" i="1" s="1"/>
  <c r="I5" i="1"/>
  <c r="E5" i="1"/>
  <c r="G5" i="1" s="1"/>
  <c r="J4" i="1"/>
  <c r="E16" i="1" l="1"/>
  <c r="G16" i="1" s="1"/>
  <c r="E14" i="1"/>
  <c r="G14" i="1" s="1"/>
  <c r="E12" i="1"/>
  <c r="G12" i="1" s="1"/>
  <c r="J23" i="1"/>
  <c r="J25" i="1"/>
  <c r="J5" i="1"/>
  <c r="J26" i="1" s="1"/>
</calcChain>
</file>

<file path=xl/sharedStrings.xml><?xml version="1.0" encoding="utf-8"?>
<sst xmlns="http://schemas.openxmlformats.org/spreadsheetml/2006/main" count="34" uniqueCount="22">
  <si>
    <t>Size</t>
  </si>
  <si>
    <t>Description</t>
  </si>
  <si>
    <t>cfm</t>
  </si>
  <si>
    <t>Length</t>
  </si>
  <si>
    <t>Velocity</t>
  </si>
  <si>
    <t>F</t>
  </si>
  <si>
    <t>VP</t>
  </si>
  <si>
    <t>SP/100</t>
  </si>
  <si>
    <t>K</t>
  </si>
  <si>
    <t>SP</t>
  </si>
  <si>
    <t>Pipe</t>
  </si>
  <si>
    <t>90 elbow</t>
  </si>
  <si>
    <t>pipe</t>
  </si>
  <si>
    <t>14400 CFM</t>
  </si>
  <si>
    <t>Last drop</t>
  </si>
  <si>
    <t>12x8x8</t>
  </si>
  <si>
    <t>14x12x8</t>
  </si>
  <si>
    <t>16x14x8</t>
  </si>
  <si>
    <t>18x16x8</t>
  </si>
  <si>
    <t>20x18x8</t>
  </si>
  <si>
    <t>20x20x8</t>
  </si>
  <si>
    <t>28x20x18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</si>
</sst>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  <numFmt numFmtId="166" formatCode="_(* #,##0.000_);_(* \(#,##0.000\);_(* &quot;-&quot;?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64" fontId="0" fillId="0" borderId="0" xfId="1" applyNumberFormat="1" applyFont="1" applyBorder="1"/>
    <xf numFmtId="43" fontId="0" fillId="0" borderId="0" xfId="1" applyFont="1" applyBorder="1"/>
    <xf numFmtId="165" fontId="0" fillId="0" borderId="0" xfId="1" applyNumberFormat="1" applyFont="1" applyBorder="1"/>
    <xf numFmtId="165" fontId="0" fillId="0" borderId="0" xfId="0" applyNumberFormat="1" applyBorder="1"/>
    <xf numFmtId="0" fontId="0" fillId="0" borderId="0" xfId="0" applyFill="1" applyBorder="1"/>
    <xf numFmtId="165" fontId="0" fillId="0" borderId="0" xfId="0" applyNumberFormat="1"/>
    <xf numFmtId="164" fontId="0" fillId="0" borderId="0" xfId="1" applyNumberFormat="1" applyFont="1"/>
    <xf numFmtId="0" fontId="0" fillId="3" borderId="0" xfId="0" applyFill="1" applyBorder="1"/>
    <xf numFmtId="43" fontId="0" fillId="0" borderId="0" xfId="0" applyNumberFormat="1"/>
    <xf numFmtId="0" fontId="0" fillId="3" borderId="0" xfId="0" applyFill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3" fontId="0" fillId="3" borderId="4" xfId="0" applyNumberFormat="1" applyFill="1" applyBorder="1"/>
    <xf numFmtId="166" fontId="0" fillId="0" borderId="0" xfId="0" applyNumberFormat="1" applyBorder="1"/>
    <xf numFmtId="0" fontId="0" fillId="2" borderId="1" xfId="2" applyFont="1"/>
  </cellXfs>
  <cellStyles count="3">
    <cellStyle name="Comma" xfId="1" builtinId="3"/>
    <cellStyle name="Normal" xfId="0" builtinId="0"/>
    <cellStyle name="Note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abSelected="1" workbookViewId="0">
      <selection activeCell="N26" sqref="N26"/>
    </sheetView>
  </sheetViews>
  <sheetFormatPr defaultRowHeight="15" x14ac:dyDescent="0.25"/>
  <cols>
    <col min="1" max="1" width="14" bestFit="1" customWidth="1"/>
    <col min="2" max="2" width="11.140625" bestFit="1" customWidth="1"/>
    <col min="3" max="3" width="6" bestFit="1" customWidth="1"/>
    <col min="4" max="4" width="7" bestFit="1" customWidth="1"/>
    <col min="5" max="5" width="8.28515625" bestFit="1" customWidth="1"/>
    <col min="6" max="6" width="3.42578125" bestFit="1" customWidth="1"/>
    <col min="7" max="7" width="8" bestFit="1" customWidth="1"/>
    <col min="8" max="8" width="7" bestFit="1" customWidth="1"/>
    <col min="9" max="9" width="6" bestFit="1" customWidth="1"/>
    <col min="10" max="10" width="12" bestFit="1" customWidth="1"/>
  </cols>
  <sheetData>
    <row r="1" spans="1:10" x14ac:dyDescent="0.25">
      <c r="A1" s="1" t="s">
        <v>13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2" t="s">
        <v>14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3" t="s">
        <v>5</v>
      </c>
      <c r="G3" s="3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2">
        <v>8</v>
      </c>
      <c r="B4" s="4" t="s">
        <v>10</v>
      </c>
      <c r="C4" s="2">
        <f>1200</f>
        <v>1200</v>
      </c>
      <c r="D4" s="5">
        <v>15</v>
      </c>
      <c r="E4" s="6">
        <f>C4/(((3.14159*((A4/2)^2)))/144)</f>
        <v>3437.7496745278668</v>
      </c>
      <c r="F4" s="2"/>
      <c r="G4" s="3">
        <f>(E4/4005)^2</f>
        <v>0.736789551432523</v>
      </c>
      <c r="H4" s="2">
        <v>2.25</v>
      </c>
      <c r="I4" s="2"/>
      <c r="J4" s="2">
        <f>H4*D4/100</f>
        <v>0.33750000000000002</v>
      </c>
    </row>
    <row r="5" spans="1:10" x14ac:dyDescent="0.25">
      <c r="A5" s="2">
        <v>8</v>
      </c>
      <c r="B5" s="2" t="s">
        <v>11</v>
      </c>
      <c r="C5" s="2">
        <v>1200</v>
      </c>
      <c r="D5" s="2"/>
      <c r="E5" s="6">
        <f t="shared" ref="E5:E19" si="0">C5/(((3.14159*((A5/2)^2)))/144)</f>
        <v>3437.7496745278668</v>
      </c>
      <c r="F5" s="2"/>
      <c r="G5" s="3">
        <f>(E5/4005)^2</f>
        <v>0.736789551432523</v>
      </c>
      <c r="H5" s="2"/>
      <c r="I5" s="2">
        <f>30*0.015</f>
        <v>0.44999999999999996</v>
      </c>
      <c r="J5" s="2">
        <f>I5*G5</f>
        <v>0.3315552981446353</v>
      </c>
    </row>
    <row r="6" spans="1:10" x14ac:dyDescent="0.25">
      <c r="A6" s="2">
        <v>8</v>
      </c>
      <c r="B6" s="2" t="s">
        <v>12</v>
      </c>
      <c r="C6" s="2">
        <v>1200</v>
      </c>
      <c r="D6" s="2">
        <f>300/12</f>
        <v>25</v>
      </c>
      <c r="E6" s="6">
        <f t="shared" si="0"/>
        <v>3437.7496745278668</v>
      </c>
      <c r="F6" s="2"/>
      <c r="G6" s="3">
        <f>(E6/4005)^2</f>
        <v>0.736789551432523</v>
      </c>
      <c r="H6" s="2">
        <v>2.25</v>
      </c>
      <c r="I6" s="2"/>
      <c r="J6" s="2">
        <f>H6*D6/100</f>
        <v>0.5625</v>
      </c>
    </row>
    <row r="7" spans="1:10" x14ac:dyDescent="0.25">
      <c r="A7" s="7">
        <v>12</v>
      </c>
      <c r="B7" s="7" t="s">
        <v>15</v>
      </c>
      <c r="C7" s="2">
        <v>2400</v>
      </c>
      <c r="D7" s="2"/>
      <c r="E7" s="6">
        <f t="shared" si="0"/>
        <v>3055.7774884692149</v>
      </c>
      <c r="F7" s="2"/>
      <c r="G7" s="3">
        <f t="shared" ref="G7:G19" si="1">(E7/4005)^2</f>
        <v>0.58215470730470942</v>
      </c>
      <c r="H7" s="2">
        <v>0.28000000000000003</v>
      </c>
      <c r="I7" s="2"/>
      <c r="J7" s="17">
        <f>H7*G7</f>
        <v>0.16300331804531865</v>
      </c>
    </row>
    <row r="8" spans="1:10" x14ac:dyDescent="0.25">
      <c r="A8" s="7">
        <v>12</v>
      </c>
      <c r="B8" s="7" t="s">
        <v>12</v>
      </c>
      <c r="C8" s="2">
        <f>C6+1200</f>
        <v>2400</v>
      </c>
      <c r="D8" s="2">
        <v>25</v>
      </c>
      <c r="E8" s="6">
        <f t="shared" si="0"/>
        <v>3055.7774884692149</v>
      </c>
      <c r="F8" s="2"/>
      <c r="G8" s="3">
        <f t="shared" si="1"/>
        <v>0.58215470730470942</v>
      </c>
      <c r="H8" s="2">
        <v>1.5</v>
      </c>
      <c r="I8" s="2"/>
      <c r="J8" s="2">
        <f t="shared" ref="J8:J18" si="2">H8*D8/100</f>
        <v>0.375</v>
      </c>
    </row>
    <row r="9" spans="1:10" x14ac:dyDescent="0.25">
      <c r="A9" s="7">
        <v>14</v>
      </c>
      <c r="B9" s="7" t="s">
        <v>16</v>
      </c>
      <c r="C9" s="2">
        <v>3600</v>
      </c>
      <c r="D9" s="2"/>
      <c r="E9" s="6">
        <f t="shared" ref="E9" si="3">C9/(((3.14159*((A9/2)^2)))/144)</f>
        <v>3367.5915179048493</v>
      </c>
      <c r="F9" s="2"/>
      <c r="G9" s="3">
        <f t="shared" ref="G9" si="4">(E9/4005)^2</f>
        <v>0.70702337630176315</v>
      </c>
      <c r="H9" s="2">
        <v>0.28000000000000003</v>
      </c>
      <c r="I9" s="2"/>
      <c r="J9" s="17">
        <f>H9*G9</f>
        <v>0.19796654536449371</v>
      </c>
    </row>
    <row r="10" spans="1:10" x14ac:dyDescent="0.25">
      <c r="A10" s="7">
        <v>14</v>
      </c>
      <c r="B10" s="7" t="s">
        <v>12</v>
      </c>
      <c r="C10" s="2">
        <f>C8+1200</f>
        <v>3600</v>
      </c>
      <c r="D10" s="2">
        <v>25</v>
      </c>
      <c r="E10" s="6">
        <f t="shared" si="0"/>
        <v>3367.5915179048493</v>
      </c>
      <c r="F10" s="2"/>
      <c r="G10" s="3">
        <f t="shared" si="1"/>
        <v>0.70702337630176315</v>
      </c>
      <c r="H10" s="7">
        <v>1.25</v>
      </c>
      <c r="I10" s="2"/>
      <c r="J10" s="2">
        <f t="shared" si="2"/>
        <v>0.3125</v>
      </c>
    </row>
    <row r="11" spans="1:10" x14ac:dyDescent="0.25">
      <c r="A11" s="7">
        <v>16</v>
      </c>
      <c r="B11" s="7" t="s">
        <v>17</v>
      </c>
      <c r="C11" s="2">
        <v>4800</v>
      </c>
      <c r="D11" s="2"/>
      <c r="E11" s="6">
        <f t="shared" ref="E11" si="5">C11/(((3.14159*((A11/2)^2)))/144)</f>
        <v>3437.7496745278668</v>
      </c>
      <c r="F11" s="2"/>
      <c r="G11" s="3">
        <f t="shared" ref="G11" si="6">(E11/4005)^2</f>
        <v>0.736789551432523</v>
      </c>
      <c r="H11" s="2">
        <v>0.28000000000000003</v>
      </c>
      <c r="I11" s="2"/>
      <c r="J11" s="17">
        <f>H11*G11</f>
        <v>0.20630107440110645</v>
      </c>
    </row>
    <row r="12" spans="1:10" x14ac:dyDescent="0.25">
      <c r="A12" s="7">
        <v>16</v>
      </c>
      <c r="B12" s="7" t="s">
        <v>12</v>
      </c>
      <c r="C12" s="2">
        <f>C10+1200</f>
        <v>4800</v>
      </c>
      <c r="D12" s="7">
        <v>25</v>
      </c>
      <c r="E12" s="6">
        <f t="shared" si="0"/>
        <v>3437.7496745278668</v>
      </c>
      <c r="G12" s="3">
        <f t="shared" si="1"/>
        <v>0.736789551432523</v>
      </c>
      <c r="H12" s="7">
        <v>1</v>
      </c>
      <c r="J12" s="2">
        <f t="shared" si="2"/>
        <v>0.25</v>
      </c>
    </row>
    <row r="13" spans="1:10" x14ac:dyDescent="0.25">
      <c r="A13" s="7">
        <v>18</v>
      </c>
      <c r="B13" s="7" t="s">
        <v>18</v>
      </c>
      <c r="C13" s="2">
        <v>6000</v>
      </c>
      <c r="D13" s="2"/>
      <c r="E13" s="6">
        <f t="shared" ref="E13" si="7">C13/(((3.14159*((A13/2)^2)))/144)</f>
        <v>3395.3083205213497</v>
      </c>
      <c r="F13" s="2"/>
      <c r="G13" s="3">
        <f t="shared" ref="G13" si="8">(E13/4005)^2</f>
        <v>0.71870951519099924</v>
      </c>
      <c r="H13" s="2">
        <v>0.28000000000000003</v>
      </c>
      <c r="I13" s="2"/>
      <c r="J13" s="17">
        <f>H13*G13</f>
        <v>0.2012386642534798</v>
      </c>
    </row>
    <row r="14" spans="1:10" x14ac:dyDescent="0.25">
      <c r="A14" s="7">
        <v>18</v>
      </c>
      <c r="B14" s="7" t="s">
        <v>12</v>
      </c>
      <c r="C14" s="2">
        <f>C12+1200</f>
        <v>6000</v>
      </c>
      <c r="D14" s="7">
        <v>25</v>
      </c>
      <c r="E14" s="6">
        <f t="shared" si="0"/>
        <v>3395.3083205213497</v>
      </c>
      <c r="G14" s="3">
        <f t="shared" si="1"/>
        <v>0.71870951519099924</v>
      </c>
      <c r="H14" s="7">
        <v>0.9</v>
      </c>
      <c r="J14" s="2">
        <f t="shared" si="2"/>
        <v>0.22500000000000001</v>
      </c>
    </row>
    <row r="15" spans="1:10" x14ac:dyDescent="0.25">
      <c r="A15" s="7">
        <v>20</v>
      </c>
      <c r="B15" s="7" t="s">
        <v>19</v>
      </c>
      <c r="C15" s="2">
        <v>7200</v>
      </c>
      <c r="D15" s="2"/>
      <c r="E15" s="6">
        <f t="shared" ref="E15" si="9">C15/(((3.14159*((A15/2)^2)))/144)</f>
        <v>3300.2396875467516</v>
      </c>
      <c r="F15" s="2"/>
      <c r="G15" s="3">
        <f t="shared" ref="G15" si="10">(E15/4005)^2</f>
        <v>0.6790252506002129</v>
      </c>
      <c r="H15" s="2">
        <v>0.28000000000000003</v>
      </c>
      <c r="I15" s="2"/>
      <c r="J15" s="17">
        <f>H15*G15</f>
        <v>0.19012707016805963</v>
      </c>
    </row>
    <row r="16" spans="1:10" x14ac:dyDescent="0.25">
      <c r="A16" s="7">
        <v>20</v>
      </c>
      <c r="B16" s="7" t="s">
        <v>12</v>
      </c>
      <c r="C16" s="2">
        <f>C14+1200</f>
        <v>7200</v>
      </c>
      <c r="D16" s="7">
        <v>25</v>
      </c>
      <c r="E16" s="6">
        <f t="shared" si="0"/>
        <v>3300.2396875467516</v>
      </c>
      <c r="G16" s="3">
        <f t="shared" si="1"/>
        <v>0.6790252506002129</v>
      </c>
      <c r="H16" s="7">
        <v>0.7</v>
      </c>
      <c r="J16" s="2">
        <f t="shared" si="2"/>
        <v>0.17499999999999999</v>
      </c>
    </row>
    <row r="17" spans="1:10" x14ac:dyDescent="0.25">
      <c r="A17" s="7">
        <v>20</v>
      </c>
      <c r="B17" s="7" t="s">
        <v>20</v>
      </c>
      <c r="C17" s="2">
        <v>8400</v>
      </c>
      <c r="D17" s="2"/>
      <c r="E17" s="6">
        <f t="shared" ref="E17" si="11">C17/(((3.14159*((A17/2)^2)))/144)</f>
        <v>3850.2796354712104</v>
      </c>
      <c r="F17" s="2"/>
      <c r="G17" s="3">
        <f t="shared" ref="G17" si="12">(E17/4005)^2</f>
        <v>0.9242288133169565</v>
      </c>
      <c r="H17" s="2">
        <v>0.28000000000000003</v>
      </c>
      <c r="I17" s="2"/>
      <c r="J17" s="17">
        <f>H17*G17</f>
        <v>0.25878406772874785</v>
      </c>
    </row>
    <row r="18" spans="1:10" x14ac:dyDescent="0.25">
      <c r="A18" s="7">
        <v>20</v>
      </c>
      <c r="B18" s="7" t="s">
        <v>12</v>
      </c>
      <c r="C18" s="2">
        <f t="shared" ref="C18" si="13">C16+1200</f>
        <v>8400</v>
      </c>
      <c r="D18" s="7">
        <v>25</v>
      </c>
      <c r="E18" s="6">
        <f t="shared" si="0"/>
        <v>3850.2796354712104</v>
      </c>
      <c r="G18" s="3">
        <f t="shared" si="1"/>
        <v>0.9242288133169565</v>
      </c>
      <c r="H18" s="7">
        <v>0.85</v>
      </c>
      <c r="J18" s="2">
        <f t="shared" si="2"/>
        <v>0.21249999999999999</v>
      </c>
    </row>
    <row r="19" spans="1:10" x14ac:dyDescent="0.25">
      <c r="A19" s="7">
        <v>20</v>
      </c>
      <c r="B19" s="2" t="s">
        <v>11</v>
      </c>
      <c r="C19" s="7">
        <v>8400</v>
      </c>
      <c r="D19" s="7">
        <v>25</v>
      </c>
      <c r="E19" s="6">
        <f t="shared" si="0"/>
        <v>3850.2796354712104</v>
      </c>
      <c r="G19" s="3">
        <f t="shared" si="1"/>
        <v>0.9242288133169565</v>
      </c>
      <c r="I19" s="2">
        <f>30*0.015</f>
        <v>0.44999999999999996</v>
      </c>
      <c r="J19" s="2">
        <f>I19*G19</f>
        <v>0.41590296599263038</v>
      </c>
    </row>
    <row r="20" spans="1:10" x14ac:dyDescent="0.25">
      <c r="A20" s="7">
        <v>20</v>
      </c>
      <c r="B20" s="7" t="s">
        <v>12</v>
      </c>
      <c r="C20" s="2">
        <v>8400</v>
      </c>
      <c r="D20" s="7">
        <v>60</v>
      </c>
      <c r="E20" s="6">
        <f t="shared" ref="E20:E21" si="14">C20/(((3.14159*((A20/2)^2)))/144)</f>
        <v>3850.2796354712104</v>
      </c>
      <c r="G20" s="3">
        <f t="shared" ref="G20:G21" si="15">(E20/4005)^2</f>
        <v>0.9242288133169565</v>
      </c>
      <c r="H20" s="7">
        <v>0.9</v>
      </c>
      <c r="J20" s="2">
        <f t="shared" ref="J20" si="16">H20*D20/100</f>
        <v>0.54</v>
      </c>
    </row>
    <row r="21" spans="1:10" x14ac:dyDescent="0.25">
      <c r="A21" s="7">
        <v>28</v>
      </c>
      <c r="B21" s="7" t="s">
        <v>21</v>
      </c>
      <c r="C21" s="2">
        <v>14400</v>
      </c>
      <c r="D21" s="2"/>
      <c r="E21" s="6">
        <f t="shared" si="14"/>
        <v>3367.5915179048493</v>
      </c>
      <c r="F21" s="2"/>
      <c r="G21" s="3">
        <f t="shared" si="15"/>
        <v>0.70702337630176315</v>
      </c>
      <c r="H21" s="2">
        <v>0.28000000000000003</v>
      </c>
      <c r="I21" s="2"/>
      <c r="J21" s="17">
        <f>H21*G21</f>
        <v>0.19796654536449371</v>
      </c>
    </row>
    <row r="22" spans="1:10" x14ac:dyDescent="0.25">
      <c r="A22" s="7">
        <v>28</v>
      </c>
      <c r="B22" s="7" t="s">
        <v>12</v>
      </c>
      <c r="C22" s="7">
        <v>14400</v>
      </c>
      <c r="D22" s="7">
        <v>80</v>
      </c>
      <c r="E22" s="6">
        <f t="shared" ref="E22:E23" si="17">C22/(((3.14159*((A22/2)^2)))/144)</f>
        <v>3367.5915179048493</v>
      </c>
      <c r="G22" s="3">
        <f t="shared" ref="G22:G23" si="18">(E22/4005)^2</f>
        <v>0.70702337630176315</v>
      </c>
      <c r="H22" s="7">
        <v>0.5</v>
      </c>
      <c r="J22" s="2">
        <f t="shared" ref="J22" si="19">H22*D22/100</f>
        <v>0.4</v>
      </c>
    </row>
    <row r="23" spans="1:10" x14ac:dyDescent="0.25">
      <c r="A23" s="7">
        <v>28</v>
      </c>
      <c r="B23" s="2" t="s">
        <v>11</v>
      </c>
      <c r="C23" s="7">
        <v>14400</v>
      </c>
      <c r="D23" s="7">
        <v>80</v>
      </c>
      <c r="E23" s="6">
        <f t="shared" si="17"/>
        <v>3367.5915179048493</v>
      </c>
      <c r="G23" s="3">
        <f t="shared" si="18"/>
        <v>0.70702337630176315</v>
      </c>
      <c r="I23" s="2">
        <f>30*0.015</f>
        <v>0.44999999999999996</v>
      </c>
      <c r="J23" s="2">
        <f>I23*G23</f>
        <v>0.31816051933579337</v>
      </c>
    </row>
    <row r="24" spans="1:10" x14ac:dyDescent="0.25">
      <c r="A24" s="7">
        <v>28</v>
      </c>
      <c r="B24" s="7" t="s">
        <v>12</v>
      </c>
      <c r="C24" s="7">
        <v>14400</v>
      </c>
      <c r="D24" s="7">
        <v>20</v>
      </c>
      <c r="E24" s="6">
        <f t="shared" ref="E24" si="20">C24/(((3.14159*((A24/2)^2)))/144)</f>
        <v>3367.5915179048493</v>
      </c>
      <c r="G24" s="3">
        <f t="shared" ref="G24" si="21">(E24/4005)^2</f>
        <v>0.70702337630176315</v>
      </c>
      <c r="H24" s="7">
        <v>0.5</v>
      </c>
      <c r="J24" s="2">
        <f t="shared" ref="J24" si="22">H24*D24/100</f>
        <v>0.1</v>
      </c>
    </row>
    <row r="25" spans="1:10" x14ac:dyDescent="0.25">
      <c r="A25" s="7">
        <v>28</v>
      </c>
      <c r="B25" s="2" t="s">
        <v>11</v>
      </c>
      <c r="C25" s="7">
        <v>14400</v>
      </c>
      <c r="D25" s="7">
        <v>80</v>
      </c>
      <c r="E25" s="6">
        <f t="shared" ref="E25" si="23">C25/(((3.14159*((A25/2)^2)))/144)</f>
        <v>3367.5915179048493</v>
      </c>
      <c r="G25" s="3">
        <f t="shared" ref="G25" si="24">(E25/4005)^2</f>
        <v>0.70702337630176315</v>
      </c>
      <c r="I25" s="2">
        <f>30*0.015</f>
        <v>0.44999999999999996</v>
      </c>
      <c r="J25" s="2">
        <f>I25*G25</f>
        <v>0.31816051933579337</v>
      </c>
    </row>
    <row r="26" spans="1:10" x14ac:dyDescent="0.25">
      <c r="A26" s="7"/>
      <c r="B26" s="2"/>
      <c r="C26" s="7"/>
      <c r="D26" s="7"/>
      <c r="E26" s="6"/>
      <c r="G26" s="3"/>
      <c r="I26" s="2"/>
      <c r="J26" s="18">
        <f>SUM(J4:J25)</f>
        <v>6.2891665881345533</v>
      </c>
    </row>
    <row r="27" spans="1:10" x14ac:dyDescent="0.25">
      <c r="A27" s="7"/>
      <c r="B27" s="2"/>
      <c r="C27" s="7"/>
      <c r="D27" s="7"/>
      <c r="E27" s="6"/>
      <c r="G27" s="3"/>
      <c r="I27" s="2"/>
      <c r="J27" s="2"/>
    </row>
    <row r="30" spans="1:10" x14ac:dyDescent="0.25">
      <c r="A30" s="2"/>
      <c r="B30" s="2"/>
      <c r="C30" s="2"/>
      <c r="D30" s="2"/>
      <c r="E30" s="2"/>
      <c r="F30" s="3"/>
      <c r="G30" s="3"/>
      <c r="H30" s="2"/>
      <c r="I30" s="2"/>
      <c r="J30" s="2"/>
    </row>
    <row r="31" spans="1:10" x14ac:dyDescent="0.25">
      <c r="A31" s="2"/>
      <c r="B31" s="4"/>
      <c r="C31" s="2"/>
      <c r="D31" s="5"/>
      <c r="E31" s="6"/>
      <c r="F31" s="2"/>
      <c r="G31" s="3"/>
      <c r="H31" s="2"/>
      <c r="I31" s="2"/>
      <c r="J31" s="2"/>
    </row>
    <row r="32" spans="1:10" x14ac:dyDescent="0.25">
      <c r="A32" s="2"/>
      <c r="B32" s="2"/>
      <c r="C32" s="2"/>
      <c r="D32" s="2"/>
      <c r="E32" s="6"/>
      <c r="F32" s="2"/>
      <c r="G32" s="3"/>
      <c r="H32" s="2"/>
      <c r="I32" s="2"/>
      <c r="J32" s="2"/>
    </row>
    <row r="33" spans="1:10" x14ac:dyDescent="0.25">
      <c r="A33" s="2"/>
      <c r="B33" s="4"/>
      <c r="C33" s="2"/>
      <c r="D33" s="5"/>
      <c r="E33" s="6"/>
      <c r="F33" s="2"/>
      <c r="G33" s="3"/>
      <c r="H33" s="2"/>
      <c r="I33" s="2"/>
      <c r="J33" s="2"/>
    </row>
    <row r="34" spans="1:10" x14ac:dyDescent="0.25">
      <c r="A34" s="7"/>
      <c r="B34" s="4"/>
      <c r="E34" s="6"/>
      <c r="G34" s="3"/>
      <c r="J34" s="2"/>
    </row>
    <row r="37" spans="1:10" x14ac:dyDescent="0.25">
      <c r="A37" s="2"/>
      <c r="B37" s="2"/>
      <c r="C37" s="2"/>
      <c r="D37" s="2"/>
      <c r="E37" s="2"/>
      <c r="F37" s="3"/>
      <c r="G37" s="3"/>
      <c r="H37" s="2"/>
      <c r="I37" s="2"/>
      <c r="J37" s="2"/>
    </row>
    <row r="38" spans="1:10" x14ac:dyDescent="0.25">
      <c r="A38" s="2"/>
      <c r="B38" s="4"/>
      <c r="C38" s="2"/>
      <c r="D38" s="5"/>
      <c r="E38" s="6"/>
      <c r="F38" s="2"/>
      <c r="G38" s="3"/>
      <c r="H38" s="2"/>
      <c r="I38" s="2"/>
      <c r="J38" s="2"/>
    </row>
    <row r="39" spans="1:10" x14ac:dyDescent="0.25">
      <c r="E39" s="8"/>
      <c r="G39" s="9"/>
    </row>
    <row r="42" spans="1:10" x14ac:dyDescent="0.25">
      <c r="A42" s="2"/>
      <c r="B42" s="2"/>
      <c r="C42" s="2"/>
      <c r="D42" s="2"/>
      <c r="E42" s="2"/>
      <c r="F42" s="3"/>
      <c r="G42" s="3"/>
      <c r="H42" s="2"/>
      <c r="I42" s="2"/>
      <c r="J42" s="2"/>
    </row>
    <row r="43" spans="1:10" x14ac:dyDescent="0.25">
      <c r="A43" s="7"/>
      <c r="B43" s="4"/>
      <c r="E43" s="6"/>
      <c r="G43" s="3"/>
      <c r="J43" s="2"/>
    </row>
    <row r="44" spans="1:10" x14ac:dyDescent="0.25">
      <c r="B44" s="4"/>
      <c r="E44" s="6"/>
      <c r="G44" s="3"/>
      <c r="J44" s="2"/>
    </row>
    <row r="45" spans="1:10" x14ac:dyDescent="0.25">
      <c r="E45" s="8"/>
      <c r="G45" s="9"/>
    </row>
    <row r="48" spans="1:10" x14ac:dyDescent="0.25">
      <c r="A48" s="2"/>
      <c r="B48" s="4"/>
      <c r="C48" s="2"/>
      <c r="D48" s="5"/>
      <c r="E48" s="6"/>
      <c r="F48" s="2"/>
      <c r="G48" s="3"/>
      <c r="H48" s="2"/>
      <c r="I48" s="2"/>
      <c r="J48" s="10"/>
    </row>
    <row r="50" spans="1:10" x14ac:dyDescent="0.25">
      <c r="A50" s="2"/>
      <c r="B50" s="2"/>
      <c r="C50" s="2"/>
      <c r="D50" s="2"/>
      <c r="E50" s="2"/>
      <c r="F50" s="3"/>
      <c r="G50" s="3"/>
      <c r="H50" s="2"/>
      <c r="I50" s="2"/>
      <c r="J50" s="2"/>
    </row>
    <row r="51" spans="1:10" x14ac:dyDescent="0.25">
      <c r="A51" s="2"/>
      <c r="B51" s="4"/>
      <c r="C51" s="2"/>
      <c r="D51" s="5"/>
      <c r="E51" s="6"/>
      <c r="F51" s="2"/>
      <c r="G51" s="3"/>
      <c r="H51" s="2"/>
      <c r="I51" s="2"/>
      <c r="J51" s="2"/>
    </row>
    <row r="52" spans="1:10" x14ac:dyDescent="0.25">
      <c r="A52" s="2"/>
      <c r="B52" s="2"/>
      <c r="C52" s="2"/>
      <c r="D52" s="2"/>
      <c r="E52" s="6"/>
      <c r="F52" s="2"/>
      <c r="G52" s="3"/>
      <c r="H52" s="2"/>
      <c r="I52" s="2"/>
      <c r="J52" s="2"/>
    </row>
    <row r="53" spans="1:10" x14ac:dyDescent="0.25">
      <c r="A53" s="2"/>
      <c r="B53" s="2"/>
      <c r="C53" s="2"/>
      <c r="D53" s="2"/>
      <c r="E53" s="6"/>
      <c r="F53" s="2"/>
      <c r="G53" s="3"/>
      <c r="H53" s="2"/>
      <c r="I53" s="2"/>
      <c r="J53" s="2"/>
    </row>
    <row r="54" spans="1:10" x14ac:dyDescent="0.25">
      <c r="A54" s="2"/>
      <c r="B54" s="2"/>
      <c r="C54" s="2"/>
      <c r="D54" s="2"/>
      <c r="E54" s="6"/>
      <c r="F54" s="2"/>
      <c r="G54" s="3"/>
      <c r="H54" s="2"/>
      <c r="J54" s="2"/>
    </row>
    <row r="58" spans="1:10" x14ac:dyDescent="0.25">
      <c r="A58" s="2"/>
      <c r="B58" s="4"/>
      <c r="C58" s="2"/>
      <c r="D58" s="5"/>
      <c r="E58" s="6"/>
      <c r="F58" s="2"/>
      <c r="G58" s="3"/>
      <c r="H58" s="2"/>
      <c r="I58" s="2"/>
      <c r="J58" s="10"/>
    </row>
    <row r="60" spans="1:10" x14ac:dyDescent="0.25">
      <c r="A60" s="2"/>
      <c r="B60" s="2"/>
      <c r="C60" s="2"/>
      <c r="D60" s="2"/>
      <c r="E60" s="2"/>
      <c r="F60" s="3"/>
      <c r="G60" s="3"/>
      <c r="H60" s="2"/>
      <c r="I60" s="2"/>
      <c r="J60" s="2"/>
    </row>
    <row r="61" spans="1:10" x14ac:dyDescent="0.25">
      <c r="A61" s="2"/>
      <c r="B61" s="4"/>
      <c r="C61" s="2"/>
      <c r="D61" s="5"/>
      <c r="E61" s="6"/>
      <c r="F61" s="2"/>
      <c r="G61" s="3"/>
      <c r="H61" s="2"/>
      <c r="I61" s="2"/>
      <c r="J61" s="2"/>
    </row>
    <row r="62" spans="1:10" x14ac:dyDescent="0.25">
      <c r="A62" s="2"/>
      <c r="B62" s="2"/>
      <c r="C62" s="2"/>
      <c r="D62" s="2"/>
      <c r="E62" s="6"/>
      <c r="F62" s="2"/>
      <c r="G62" s="3"/>
      <c r="H62" s="2"/>
      <c r="I62" s="2"/>
      <c r="J62" s="2"/>
    </row>
    <row r="63" spans="1:10" x14ac:dyDescent="0.25">
      <c r="A63" s="2"/>
      <c r="B63" s="2"/>
      <c r="C63" s="2"/>
      <c r="D63" s="2"/>
      <c r="E63" s="6"/>
      <c r="F63" s="2"/>
      <c r="G63" s="3"/>
      <c r="H63" s="2"/>
      <c r="I63" s="2"/>
      <c r="J63" s="2"/>
    </row>
    <row r="64" spans="1:10" x14ac:dyDescent="0.25">
      <c r="A64" s="2"/>
      <c r="B64" s="2"/>
      <c r="C64" s="2"/>
      <c r="D64" s="2"/>
      <c r="E64" s="6"/>
      <c r="F64" s="2"/>
      <c r="G64" s="3"/>
      <c r="H64" s="2"/>
      <c r="J64" s="2"/>
    </row>
    <row r="68" spans="1:10" x14ac:dyDescent="0.25">
      <c r="A68" s="2"/>
      <c r="B68" s="4"/>
      <c r="C68" s="2"/>
      <c r="D68" s="5"/>
      <c r="E68" s="6"/>
      <c r="F68" s="2"/>
      <c r="G68" s="3"/>
      <c r="H68" s="2"/>
      <c r="I68" s="2"/>
      <c r="J68" s="10"/>
    </row>
    <row r="71" spans="1:10" x14ac:dyDescent="0.25">
      <c r="A71" s="2"/>
      <c r="B71" s="4"/>
      <c r="C71" s="2"/>
      <c r="D71" s="5"/>
      <c r="E71" s="6"/>
      <c r="F71" s="2"/>
      <c r="G71" s="3"/>
      <c r="H71" s="2"/>
      <c r="I71" s="2"/>
      <c r="J71" s="7"/>
    </row>
    <row r="72" spans="1:10" x14ac:dyDescent="0.25">
      <c r="A72" s="2"/>
      <c r="B72" s="2"/>
      <c r="C72" s="2"/>
      <c r="D72" s="2"/>
      <c r="E72" s="6"/>
      <c r="F72" s="2"/>
      <c r="G72" s="3"/>
      <c r="H72" s="2"/>
      <c r="J72" s="2"/>
    </row>
    <row r="73" spans="1:10" x14ac:dyDescent="0.25">
      <c r="C73" s="2"/>
      <c r="E73" s="8"/>
      <c r="G73" s="9"/>
    </row>
    <row r="74" spans="1:10" x14ac:dyDescent="0.25">
      <c r="C74" s="2"/>
      <c r="E74" s="8"/>
      <c r="F74" s="11"/>
      <c r="G74" s="9"/>
      <c r="J74" s="11"/>
    </row>
    <row r="75" spans="1:10" x14ac:dyDescent="0.25">
      <c r="C75" s="2"/>
      <c r="E75" s="8"/>
      <c r="G75" s="9"/>
    </row>
    <row r="76" spans="1:10" ht="15.75" thickBot="1" x14ac:dyDescent="0.3">
      <c r="J76" s="12"/>
    </row>
    <row r="77" spans="1:10" ht="15.75" thickBot="1" x14ac:dyDescent="0.3">
      <c r="G77" s="13"/>
      <c r="H77" s="14"/>
      <c r="I77" s="15"/>
      <c r="J77" s="16"/>
    </row>
  </sheetData>
  <mergeCells count="2">
    <mergeCell ref="A1:J1"/>
    <mergeCell ref="G77:I7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2014-05-21T15:39:48Z</dcterms:created>
  <dcterms:modified xsi:type="dcterms:W3CDTF">2014-05-21T16:05:31Z</dcterms:modified>
</cp:coreProperties>
</file>