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G24" i="1" s="1"/>
  <c r="G25" i="1"/>
  <c r="H10" i="1"/>
  <c r="E10" i="1"/>
  <c r="G23" i="1"/>
  <c r="G28" i="1"/>
  <c r="G27" i="1"/>
  <c r="I27" i="1" l="1"/>
  <c r="G22" i="1" l="1"/>
  <c r="G20" i="1"/>
  <c r="G21" i="1"/>
  <c r="G19" i="1"/>
  <c r="I19" i="1" l="1"/>
  <c r="C8" i="2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1" i="1"/>
  <c r="G12" i="1"/>
  <c r="G10" i="1"/>
  <c r="H14" i="1"/>
  <c r="I10" i="1" l="1"/>
  <c r="G14" i="1"/>
  <c r="H37" i="1"/>
  <c r="G34" i="1"/>
  <c r="I34" i="1" s="1"/>
  <c r="I14" i="1" l="1"/>
  <c r="G37" i="1"/>
  <c r="I37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<sst xmlns="http://schemas.openxmlformats.org/spreadsheetml/2006/main" count="66" uniqueCount="54">
  <si>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</si>
  <si>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</si>
  <si>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</si>
  <si>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</si>
  <si>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</si>
  <si>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</si>
  <si>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</si>
  <si>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</si>
  <si>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</si>
  <si>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</si>
  <si>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</si>
  <si>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</si>
  <si>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</si>
  <si>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</si>
  <si>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</si>
  <si>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</si>
  <si>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</si>
  <si>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</si>
  <si>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</si>
  <si>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</si>
  <si>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</si>
  <si>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</si>
  <si>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</si>
  <si>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</si>
  <si>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</si>
  <si>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</si>
  <si>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</si>
  <si>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</si>
  <si>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</si>
  <si>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</si>
  <si>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</si>
  <si>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</si>
  <si>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</si>
  <si>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</si>
  <si>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yes</t>
  </si>
  <si>
    <t>no</t>
  </si>
  <si>
    <t>Absolent</t>
  </si>
  <si>
    <t>Triangle Metal</t>
  </si>
  <si>
    <t>Jacob Tube</t>
  </si>
  <si>
    <t>Duct</t>
  </si>
  <si>
    <t>Plenum</t>
  </si>
  <si>
    <t>-</t>
  </si>
  <si>
    <t>Daniel</t>
  </si>
  <si>
    <t>Ed</t>
  </si>
  <si>
    <t>Curtis Niagra</t>
  </si>
  <si>
    <t>B9724</t>
  </si>
  <si>
    <t>Install ODR3000 and Jacob Duct</t>
  </si>
  <si>
    <t>ODR3000</t>
  </si>
  <si>
    <t>LR Gorrell</t>
  </si>
  <si>
    <t>Fire Dampers</t>
  </si>
  <si>
    <t>Buffalo, MY</t>
  </si>
  <si>
    <t>RETURNED</t>
  </si>
  <si>
    <t>Hardware</t>
  </si>
  <si>
    <t>6/8/12-6/11/12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</si>
</sst>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7"/>
  <sheetViews>
    <sheetView tabSelected="1" showWhiteSpace="0" view="pageLayout" zoomScaleNormal="100" zoomScaleSheetLayoutView="115" workbookViewId="0">
      <selection activeCell="E32" sqref="E32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38">
        <v>18582</v>
      </c>
      <c r="D2" s="38"/>
      <c r="E2" s="38"/>
      <c r="F2" s="1"/>
      <c r="G2" s="1" t="s">
        <v>0</v>
      </c>
      <c r="H2" s="29" t="s">
        <v>43</v>
      </c>
      <c r="I2" s="21"/>
    </row>
    <row r="3" spans="1:9" ht="16.5" thickBot="1" x14ac:dyDescent="0.3">
      <c r="B3" s="1" t="s">
        <v>1</v>
      </c>
      <c r="C3" s="31" t="s">
        <v>44</v>
      </c>
      <c r="D3" s="31"/>
      <c r="E3" s="31"/>
      <c r="F3" s="6"/>
      <c r="G3" s="1" t="s">
        <v>20</v>
      </c>
      <c r="H3" s="30" t="s">
        <v>45</v>
      </c>
      <c r="I3" s="30"/>
    </row>
    <row r="4" spans="1:9" ht="15.75" x14ac:dyDescent="0.25">
      <c r="B4" s="35" t="s">
        <v>2</v>
      </c>
      <c r="C4" s="36"/>
      <c r="D4" s="36"/>
      <c r="E4" s="36"/>
      <c r="F4" s="36"/>
      <c r="G4" s="36"/>
      <c r="H4" s="36"/>
      <c r="I4" s="37"/>
    </row>
    <row r="5" spans="1:9" ht="16.5" thickBot="1" x14ac:dyDescent="0.3">
      <c r="B5" s="32" t="s">
        <v>46</v>
      </c>
      <c r="C5" s="33"/>
      <c r="D5" s="33"/>
      <c r="E5" s="33"/>
      <c r="F5" s="33"/>
      <c r="G5" s="33"/>
      <c r="H5" s="33"/>
      <c r="I5" s="34"/>
    </row>
    <row r="6" spans="1:9" ht="15.75" x14ac:dyDescent="0.25">
      <c r="B6" s="1" t="s">
        <v>10</v>
      </c>
      <c r="D6" s="1" t="s">
        <v>34</v>
      </c>
      <c r="E6" s="1" t="s">
        <v>11</v>
      </c>
      <c r="F6" s="1"/>
      <c r="G6" s="3" t="s">
        <v>35</v>
      </c>
      <c r="H6" s="1"/>
      <c r="I6" s="1"/>
    </row>
    <row r="7" spans="1:9" ht="15.75" x14ac:dyDescent="0.25">
      <c r="B7" s="4" t="s">
        <v>12</v>
      </c>
      <c r="D7" s="1" t="s">
        <v>35</v>
      </c>
      <c r="G7" s="3"/>
      <c r="H7" s="1"/>
      <c r="I7" s="1"/>
    </row>
    <row r="8" spans="1:9" ht="15.75" x14ac:dyDescent="0.25">
      <c r="D8" s="14"/>
      <c r="G8" s="3"/>
      <c r="H8" s="1"/>
      <c r="I8" s="1"/>
    </row>
    <row r="9" spans="1:9" ht="33" customHeight="1" x14ac:dyDescent="0.25">
      <c r="A9" s="19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19"/>
      <c r="B10" s="2" t="s">
        <v>36</v>
      </c>
      <c r="C10" s="5" t="s">
        <v>47</v>
      </c>
      <c r="D10" s="5">
        <v>4590</v>
      </c>
      <c r="E10" s="10">
        <f>(24633+4257)*0.65</f>
        <v>18778.5</v>
      </c>
      <c r="F10" s="2">
        <v>1</v>
      </c>
      <c r="G10" s="10">
        <f>E10*F10</f>
        <v>18778.5</v>
      </c>
      <c r="H10" s="10">
        <f>24633+4291</f>
        <v>28924</v>
      </c>
      <c r="I10" s="9">
        <f t="shared" ref="I10" si="0">1-(G10/H10)</f>
        <v>0.35076407135942467</v>
      </c>
    </row>
    <row r="11" spans="1:9" ht="15.75" x14ac:dyDescent="0.25">
      <c r="A11" s="19"/>
      <c r="B11" s="2"/>
      <c r="C11" s="5"/>
      <c r="D11" s="5"/>
      <c r="E11" s="10"/>
      <c r="F11" s="2"/>
      <c r="G11" s="10">
        <f>E11*F11</f>
        <v>0</v>
      </c>
      <c r="H11" s="10"/>
      <c r="I11" s="9"/>
    </row>
    <row r="12" spans="1:9" ht="15.75" x14ac:dyDescent="0.25">
      <c r="A12" s="19"/>
      <c r="B12" s="2"/>
      <c r="C12" s="5"/>
      <c r="D12" s="5"/>
      <c r="E12" s="10"/>
      <c r="F12" s="2"/>
      <c r="G12" s="10">
        <f t="shared" ref="G12" si="1">E12*F12</f>
        <v>0</v>
      </c>
      <c r="H12" s="10"/>
      <c r="I12" s="9"/>
    </row>
    <row r="13" spans="1:9" ht="15.75" x14ac:dyDescent="0.25">
      <c r="A13" s="19"/>
      <c r="B13" s="2"/>
      <c r="C13" s="5"/>
      <c r="D13" s="5"/>
      <c r="E13" s="10"/>
      <c r="F13" s="2"/>
      <c r="G13" s="10"/>
      <c r="H13" s="10"/>
      <c r="I13" s="9"/>
    </row>
    <row r="14" spans="1:9" ht="26.25" x14ac:dyDescent="0.4">
      <c r="A14" s="19"/>
      <c r="B14" s="17" t="s">
        <v>24</v>
      </c>
      <c r="C14" s="18"/>
      <c r="D14" s="12"/>
      <c r="E14" s="2"/>
      <c r="F14" s="2"/>
      <c r="G14" s="10">
        <f>SUM(G10:G13)</f>
        <v>18778.5</v>
      </c>
      <c r="H14" s="10">
        <f>SUM(H10:H13)</f>
        <v>28924</v>
      </c>
      <c r="I14" s="9">
        <f t="shared" ref="I14" si="2">1-(G14/H14)</f>
        <v>0.35076407135942467</v>
      </c>
    </row>
    <row r="15" spans="1:9" ht="15.75" x14ac:dyDescent="0.25">
      <c r="B15" s="1" t="s">
        <v>6</v>
      </c>
      <c r="C15" s="1"/>
      <c r="D15" s="1" t="s">
        <v>53</v>
      </c>
      <c r="E15" s="8"/>
      <c r="F15" s="8"/>
      <c r="G15" s="1"/>
      <c r="H15" s="1"/>
      <c r="I15" s="1"/>
    </row>
    <row r="16" spans="1:9" ht="15.75" x14ac:dyDescent="0.25">
      <c r="B16" s="1" t="s">
        <v>7</v>
      </c>
      <c r="C16" s="21" t="s">
        <v>50</v>
      </c>
      <c r="D16" s="21"/>
      <c r="E16" s="21"/>
      <c r="F16" s="21"/>
      <c r="G16" s="21"/>
      <c r="H16" s="21"/>
      <c r="I16" s="21"/>
    </row>
    <row r="17" spans="1:9" ht="15.75" x14ac:dyDescent="0.25">
      <c r="B17" s="4" t="s">
        <v>18</v>
      </c>
      <c r="C17" s="22" t="s">
        <v>42</v>
      </c>
      <c r="D17" s="22"/>
      <c r="E17" s="22"/>
      <c r="F17" s="22"/>
      <c r="G17" s="22"/>
      <c r="H17" s="22"/>
      <c r="I17" s="22"/>
    </row>
    <row r="18" spans="1:9" ht="37.5" customHeight="1" x14ac:dyDescent="0.25">
      <c r="A18" s="19" t="s">
        <v>25</v>
      </c>
      <c r="B18" s="16" t="s">
        <v>26</v>
      </c>
      <c r="C18" s="2" t="s">
        <v>27</v>
      </c>
      <c r="D18" s="2" t="s">
        <v>21</v>
      </c>
      <c r="E18" s="5" t="s">
        <v>8</v>
      </c>
      <c r="F18" s="5" t="s">
        <v>3</v>
      </c>
      <c r="G18" s="5" t="s">
        <v>4</v>
      </c>
      <c r="H18" s="7" t="s">
        <v>16</v>
      </c>
      <c r="I18" s="5" t="s">
        <v>5</v>
      </c>
    </row>
    <row r="19" spans="1:9" ht="15.75" x14ac:dyDescent="0.25">
      <c r="A19" s="19"/>
      <c r="B19" s="2" t="s">
        <v>37</v>
      </c>
      <c r="C19" s="15" t="s">
        <v>40</v>
      </c>
      <c r="D19" s="13">
        <v>4627</v>
      </c>
      <c r="E19" s="2">
        <v>125</v>
      </c>
      <c r="F19" s="5">
        <v>1</v>
      </c>
      <c r="G19" s="10">
        <f>F19*E19</f>
        <v>125</v>
      </c>
      <c r="H19" s="10">
        <v>5806</v>
      </c>
      <c r="I19" s="9">
        <f>1-(SUM(G19:G25)/H19)</f>
        <v>0.12727695487426816</v>
      </c>
    </row>
    <row r="20" spans="1:9" ht="15.75" x14ac:dyDescent="0.25">
      <c r="A20" s="19"/>
      <c r="B20" s="2" t="s">
        <v>38</v>
      </c>
      <c r="C20" s="15" t="s">
        <v>39</v>
      </c>
      <c r="D20" s="13">
        <v>4626</v>
      </c>
      <c r="E20" s="2">
        <v>5480.07</v>
      </c>
      <c r="F20" s="5">
        <v>1</v>
      </c>
      <c r="G20" s="10">
        <f t="shared" ref="G20:G25" si="3">F20*E20</f>
        <v>5480.07</v>
      </c>
      <c r="H20" s="10"/>
      <c r="I20" s="9"/>
    </row>
    <row r="21" spans="1:9" ht="15.75" x14ac:dyDescent="0.25">
      <c r="A21" s="19"/>
      <c r="B21" s="2" t="s">
        <v>38</v>
      </c>
      <c r="C21" s="15" t="s">
        <v>39</v>
      </c>
      <c r="D21" s="13">
        <v>4635</v>
      </c>
      <c r="E21" s="2">
        <v>8.91</v>
      </c>
      <c r="F21" s="5">
        <v>8</v>
      </c>
      <c r="G21" s="10">
        <f t="shared" si="3"/>
        <v>71.28</v>
      </c>
      <c r="H21" s="10"/>
      <c r="I21" s="2"/>
    </row>
    <row r="22" spans="1:9" ht="15.75" x14ac:dyDescent="0.25">
      <c r="A22" s="19"/>
      <c r="B22" s="2" t="s">
        <v>48</v>
      </c>
      <c r="C22" s="15" t="s">
        <v>49</v>
      </c>
      <c r="D22" s="15">
        <v>4634</v>
      </c>
      <c r="E22" s="2">
        <v>26</v>
      </c>
      <c r="F22" s="5">
        <v>8</v>
      </c>
      <c r="G22" s="10">
        <f t="shared" si="3"/>
        <v>208</v>
      </c>
      <c r="H22" s="10"/>
      <c r="I22" s="2"/>
    </row>
    <row r="23" spans="1:9" ht="15.75" x14ac:dyDescent="0.25">
      <c r="A23" s="19"/>
      <c r="B23" s="2" t="s">
        <v>38</v>
      </c>
      <c r="C23" s="15" t="s">
        <v>39</v>
      </c>
      <c r="D23" s="15">
        <v>4728</v>
      </c>
      <c r="E23" s="2">
        <v>106.42</v>
      </c>
      <c r="F23" s="5">
        <v>1</v>
      </c>
      <c r="G23" s="10">
        <f t="shared" si="3"/>
        <v>106.42</v>
      </c>
      <c r="H23" s="10"/>
      <c r="I23" s="2"/>
    </row>
    <row r="24" spans="1:9" ht="15.75" x14ac:dyDescent="0.25">
      <c r="A24" s="19"/>
      <c r="B24" s="2" t="s">
        <v>28</v>
      </c>
      <c r="C24" s="15" t="s">
        <v>52</v>
      </c>
      <c r="D24" s="15" t="s">
        <v>41</v>
      </c>
      <c r="E24" s="2">
        <f>162.49+36.54</f>
        <v>199.03</v>
      </c>
      <c r="F24" s="5">
        <v>1</v>
      </c>
      <c r="G24" s="10">
        <f t="shared" si="3"/>
        <v>199.03</v>
      </c>
      <c r="H24" s="10"/>
      <c r="I24" s="2"/>
    </row>
    <row r="25" spans="1:9" ht="15.75" x14ac:dyDescent="0.25">
      <c r="A25" s="19"/>
      <c r="B25" s="2" t="s">
        <v>51</v>
      </c>
      <c r="C25" s="15" t="s">
        <v>39</v>
      </c>
      <c r="D25" s="15" t="s">
        <v>41</v>
      </c>
      <c r="E25" s="2">
        <v>1122.77</v>
      </c>
      <c r="F25" s="5">
        <v>-1</v>
      </c>
      <c r="G25" s="10">
        <f t="shared" si="3"/>
        <v>-1122.77</v>
      </c>
      <c r="H25" s="10"/>
      <c r="I25" s="2"/>
    </row>
    <row r="26" spans="1:9" ht="15.75" x14ac:dyDescent="0.25">
      <c r="A26" s="19"/>
      <c r="B26" s="2"/>
      <c r="C26" s="15"/>
      <c r="D26" s="15"/>
      <c r="E26" s="2"/>
      <c r="F26" s="2"/>
      <c r="G26" s="10"/>
      <c r="H26" s="10"/>
      <c r="I26" s="2"/>
    </row>
    <row r="27" spans="1:9" ht="15.75" x14ac:dyDescent="0.25">
      <c r="A27" s="19"/>
      <c r="B27" s="2" t="s">
        <v>33</v>
      </c>
      <c r="C27" s="15"/>
      <c r="D27" s="15"/>
      <c r="E27" s="2">
        <v>62</v>
      </c>
      <c r="F27" s="2">
        <v>56.5</v>
      </c>
      <c r="G27" s="10">
        <f>F27*E27</f>
        <v>3503</v>
      </c>
      <c r="H27" s="10">
        <v>6250</v>
      </c>
      <c r="I27" s="9">
        <f>1-(SUM(G27:G29)/H27)</f>
        <v>-7.136000000000009E-2</v>
      </c>
    </row>
    <row r="28" spans="1:9" ht="15.75" x14ac:dyDescent="0.25">
      <c r="A28" s="19"/>
      <c r="B28" s="2" t="s">
        <v>32</v>
      </c>
      <c r="C28" s="15"/>
      <c r="D28" s="13"/>
      <c r="E28" s="2">
        <v>62</v>
      </c>
      <c r="F28" s="2">
        <v>51.5</v>
      </c>
      <c r="G28" s="10">
        <f>F28*E28</f>
        <v>3193</v>
      </c>
      <c r="H28" s="10"/>
      <c r="I28" s="2"/>
    </row>
    <row r="29" spans="1:9" ht="15.75" x14ac:dyDescent="0.25">
      <c r="A29" s="19"/>
      <c r="B29" s="2" t="s">
        <v>31</v>
      </c>
      <c r="C29" s="15"/>
      <c r="D29" s="13"/>
      <c r="E29" s="2"/>
      <c r="F29" s="2"/>
      <c r="G29" s="10"/>
      <c r="H29" s="10"/>
      <c r="I29" s="2"/>
    </row>
    <row r="30" spans="1:9" ht="15.75" x14ac:dyDescent="0.25">
      <c r="A30" s="19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19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31.5" x14ac:dyDescent="0.25">
      <c r="A32" s="19"/>
      <c r="B32" s="16" t="s">
        <v>29</v>
      </c>
      <c r="C32" s="2"/>
      <c r="D32" s="2"/>
      <c r="E32" s="2"/>
      <c r="F32" s="2"/>
      <c r="G32" s="10"/>
      <c r="H32" s="10"/>
      <c r="I32" s="2"/>
    </row>
    <row r="33" spans="1:9" ht="15.75" x14ac:dyDescent="0.25">
      <c r="A33" s="19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19"/>
      <c r="B34" s="17" t="s">
        <v>17</v>
      </c>
      <c r="C34" s="18"/>
      <c r="D34" s="12"/>
      <c r="E34" s="2"/>
      <c r="F34" s="2"/>
      <c r="G34" s="10">
        <f>SUM(G19:G32)</f>
        <v>11763.029999999999</v>
      </c>
      <c r="H34" s="10">
        <f>SUM(H19:H32)</f>
        <v>12056</v>
      </c>
      <c r="I34" s="9">
        <f>1-(G34/H34)</f>
        <v>2.4300763105507772E-2</v>
      </c>
    </row>
    <row r="35" spans="1:9" ht="15.75" customHeight="1" x14ac:dyDescent="0.25">
      <c r="A35" s="20"/>
      <c r="B35" s="23"/>
      <c r="C35" s="24"/>
      <c r="D35" s="24"/>
      <c r="E35" s="24"/>
      <c r="F35" s="24"/>
      <c r="G35" s="24"/>
      <c r="H35" s="24"/>
      <c r="I35" s="25"/>
    </row>
    <row r="36" spans="1:9" ht="15.75" customHeight="1" x14ac:dyDescent="0.25">
      <c r="B36" s="26"/>
      <c r="C36" s="27"/>
      <c r="D36" s="27"/>
      <c r="E36" s="27"/>
      <c r="F36" s="27"/>
      <c r="G36" s="27"/>
      <c r="H36" s="27"/>
      <c r="I36" s="28"/>
    </row>
    <row r="37" spans="1:9" ht="26.25" x14ac:dyDescent="0.4">
      <c r="B37" s="17" t="s">
        <v>19</v>
      </c>
      <c r="C37" s="18"/>
      <c r="D37" s="12"/>
      <c r="E37" s="2"/>
      <c r="F37" s="2"/>
      <c r="G37" s="10">
        <f>G34+G14</f>
        <v>30541.53</v>
      </c>
      <c r="H37" s="10">
        <f>H34+H14</f>
        <v>40980</v>
      </c>
      <c r="I37" s="9">
        <f>1-(G37/H37)</f>
        <v>0.25472108345534406</v>
      </c>
    </row>
  </sheetData>
  <mergeCells count="14">
    <mergeCell ref="H2:I2"/>
    <mergeCell ref="H3:I3"/>
    <mergeCell ref="C3:E3"/>
    <mergeCell ref="B5:I5"/>
    <mergeCell ref="B4:I4"/>
    <mergeCell ref="C2:E2"/>
    <mergeCell ref="B37:C37"/>
    <mergeCell ref="B34:C34"/>
    <mergeCell ref="A9:A14"/>
    <mergeCell ref="A18:A35"/>
    <mergeCell ref="B14:C14"/>
    <mergeCell ref="C16:I16"/>
    <mergeCell ref="C17:I17"/>
    <mergeCell ref="B35:I36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2012-09-09T22:36:12Z</dcterms:modified>
</cp:coreProperties>
</file>