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55" yWindow="195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G23" i="1"/>
  <c r="I27" i="1"/>
  <c r="G28" i="1"/>
  <c r="G27" i="1"/>
  <c r="F28" i="1"/>
  <c r="F27" i="1"/>
  <c r="G22" i="1"/>
  <c r="G21" i="1"/>
  <c r="C8" i="2" l="1"/>
  <c r="C2" i="2"/>
  <c r="C3" i="2"/>
  <c r="C4" i="2"/>
  <c r="C5" i="2"/>
  <c r="C6" i="2"/>
  <c r="C7" i="2"/>
  <c r="C1" i="2"/>
  <c r="B5" i="2"/>
  <c r="B7" i="2"/>
  <c r="B6" i="2"/>
  <c r="B4" i="2"/>
  <c r="B3" i="2"/>
  <c r="H34" i="1" l="1"/>
  <c r="G10" i="1"/>
  <c r="H16" i="1"/>
  <c r="I10" i="1" l="1"/>
  <c r="G16" i="1"/>
  <c r="H38" i="1"/>
  <c r="G34" i="1"/>
  <c r="I34" i="1" s="1"/>
  <c r="I16" i="1" l="1"/>
  <c r="G38" i="1"/>
  <c r="I38" i="1" s="1"/>
</calcChain>
</file>

<file path=xl/comments1.xml><?xml version="1.0" encoding="utf-8"?>
<comments xmlns="http://schemas.openxmlformats.org/spreadsheetml/2006/main">
  <authors>
    <author>Cynthia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Cynthia:</t>
        </r>
        <r>
          <rPr>
            <sz val="9"/>
            <color indexed="81"/>
            <rFont val="Tahoma"/>
            <family val="2"/>
          </rPr>
          <t xml:space="preserve">
Add 15% for container shipments</t>
        </r>
      </text>
    </comment>
  </commentList>
</comments>
</file>

<file path=xl/sharedStrings.xml><?xml version="1.0" encoding="utf-8"?>
<sst xmlns="http://schemas.openxmlformats.org/spreadsheetml/2006/main" count="58" uniqueCount="53">
  <si>
    <t>Rep:</t>
  </si>
  <si>
    <t>Project Name:</t>
  </si>
  <si>
    <t xml:space="preserve">Brief Description: </t>
  </si>
  <si>
    <t>Quantity</t>
  </si>
  <si>
    <t>Total</t>
  </si>
  <si>
    <t>Margin</t>
  </si>
  <si>
    <t>Project Start / Finish Dates:</t>
  </si>
  <si>
    <t>Location:</t>
  </si>
  <si>
    <t>Avani Costs</t>
  </si>
  <si>
    <t xml:space="preserve">Sales Order #: </t>
  </si>
  <si>
    <t xml:space="preserve">Duct Drawings Submitted: </t>
  </si>
  <si>
    <t>Customized Products:</t>
  </si>
  <si>
    <t xml:space="preserve">Contractors Needed: </t>
  </si>
  <si>
    <t>Manufacturer</t>
  </si>
  <si>
    <t>Product</t>
  </si>
  <si>
    <t>AVI Cost</t>
  </si>
  <si>
    <t>Quoted</t>
  </si>
  <si>
    <t>TOTALS</t>
  </si>
  <si>
    <t xml:space="preserve">Crew Leader: </t>
  </si>
  <si>
    <t>JOB TOTAL</t>
  </si>
  <si>
    <t>PO#</t>
  </si>
  <si>
    <t>PO</t>
  </si>
  <si>
    <t>EQUIPMENT Commissions</t>
  </si>
  <si>
    <t>Customer PO $</t>
  </si>
  <si>
    <t>TOTAL</t>
  </si>
  <si>
    <t>LABOR / DUCT Commissions</t>
  </si>
  <si>
    <t xml:space="preserve">Manufacturer/Supplier </t>
  </si>
  <si>
    <t xml:space="preserve">Product </t>
  </si>
  <si>
    <t>Other:</t>
  </si>
  <si>
    <t>Over Night Stays</t>
  </si>
  <si>
    <t>AirFare</t>
  </si>
  <si>
    <t>Labor - Other</t>
  </si>
  <si>
    <t>Labor - On-site</t>
  </si>
  <si>
    <t>Labor-Travel</t>
  </si>
  <si>
    <t>Duct Returned</t>
  </si>
  <si>
    <t>Mike</t>
  </si>
  <si>
    <t>Bonney Forge</t>
  </si>
  <si>
    <t>112720c</t>
  </si>
  <si>
    <t>Install ODR3000 and K&amp;B duct (some dutwork existing)</t>
  </si>
  <si>
    <t>yes</t>
  </si>
  <si>
    <t>no</t>
  </si>
  <si>
    <t>Absolent</t>
  </si>
  <si>
    <t>ODR3000</t>
  </si>
  <si>
    <t>11/13/12-11/15/12</t>
  </si>
  <si>
    <t>Mount Union, PA</t>
  </si>
  <si>
    <t>Daniel Taylor</t>
  </si>
  <si>
    <t>K&amp;B</t>
  </si>
  <si>
    <t>Duct</t>
  </si>
  <si>
    <t>Triangle Metal</t>
  </si>
  <si>
    <t>Plenum</t>
  </si>
  <si>
    <t>Gripples</t>
  </si>
  <si>
    <t>Fastenal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</si>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</sst>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14" fontId="1" fillId="0" borderId="0" xfId="0" applyNumberFormat="1" applyFont="1"/>
    <xf numFmtId="10" fontId="1" fillId="0" borderId="7" xfId="0" applyNumberFormat="1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/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9" fontId="1" fillId="0" borderId="7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8"/>
  <sheetViews>
    <sheetView tabSelected="1" showWhiteSpace="0" view="pageLayout" zoomScaleNormal="100" zoomScaleSheetLayoutView="115" workbookViewId="0">
      <selection activeCell="I22" sqref="I22"/>
    </sheetView>
  </sheetViews>
  <sheetFormatPr defaultRowHeight="15" x14ac:dyDescent="0.25"/>
  <cols>
    <col min="1" max="1" width="3.28515625" customWidth="1"/>
    <col min="2" max="2" width="14.7109375" customWidth="1"/>
    <col min="3" max="3" width="13.42578125" customWidth="1"/>
    <col min="4" max="4" width="5.7109375" customWidth="1"/>
    <col min="5" max="5" width="14.7109375" customWidth="1"/>
    <col min="6" max="6" width="11" bestFit="1" customWidth="1"/>
    <col min="7" max="7" width="10" customWidth="1"/>
    <col min="8" max="8" width="10.140625" bestFit="1" customWidth="1"/>
  </cols>
  <sheetData>
    <row r="2" spans="1:9" ht="15.75" x14ac:dyDescent="0.25">
      <c r="B2" s="1" t="s">
        <v>9</v>
      </c>
      <c r="C2" s="28">
        <v>19176</v>
      </c>
      <c r="D2" s="28"/>
      <c r="E2" s="28"/>
      <c r="F2" s="1"/>
      <c r="G2" s="1" t="s">
        <v>0</v>
      </c>
      <c r="H2" s="18" t="s">
        <v>35</v>
      </c>
      <c r="I2" s="19"/>
    </row>
    <row r="3" spans="1:9" ht="16.5" thickBot="1" x14ac:dyDescent="0.3">
      <c r="B3" s="1" t="s">
        <v>1</v>
      </c>
      <c r="C3" s="21" t="s">
        <v>36</v>
      </c>
      <c r="D3" s="21"/>
      <c r="E3" s="21"/>
      <c r="F3" s="6"/>
      <c r="G3" s="1" t="s">
        <v>20</v>
      </c>
      <c r="H3" s="20" t="s">
        <v>37</v>
      </c>
      <c r="I3" s="20"/>
    </row>
    <row r="4" spans="1:9" ht="15.75" x14ac:dyDescent="0.25">
      <c r="B4" s="25" t="s">
        <v>2</v>
      </c>
      <c r="C4" s="26"/>
      <c r="D4" s="26"/>
      <c r="E4" s="26"/>
      <c r="F4" s="26"/>
      <c r="G4" s="26"/>
      <c r="H4" s="26"/>
      <c r="I4" s="27"/>
    </row>
    <row r="5" spans="1:9" ht="16.5" thickBot="1" x14ac:dyDescent="0.3">
      <c r="B5" s="22" t="s">
        <v>38</v>
      </c>
      <c r="C5" s="23"/>
      <c r="D5" s="23"/>
      <c r="E5" s="23"/>
      <c r="F5" s="23"/>
      <c r="G5" s="23"/>
      <c r="H5" s="23"/>
      <c r="I5" s="24"/>
    </row>
    <row r="6" spans="1:9" ht="15.75" x14ac:dyDescent="0.25">
      <c r="B6" s="1" t="s">
        <v>10</v>
      </c>
      <c r="D6" s="1" t="s">
        <v>39</v>
      </c>
      <c r="E6" s="1" t="s">
        <v>11</v>
      </c>
      <c r="F6" s="1"/>
      <c r="G6" s="3" t="s">
        <v>40</v>
      </c>
      <c r="H6" s="1"/>
      <c r="I6" s="1"/>
    </row>
    <row r="7" spans="1:9" ht="15.75" x14ac:dyDescent="0.25">
      <c r="B7" s="4" t="s">
        <v>12</v>
      </c>
      <c r="D7" s="1" t="s">
        <v>40</v>
      </c>
      <c r="G7" s="3"/>
      <c r="H7" s="1"/>
      <c r="I7" s="1"/>
    </row>
    <row r="8" spans="1:9" ht="15.75" x14ac:dyDescent="0.25">
      <c r="D8" s="15"/>
      <c r="G8" s="3"/>
      <c r="H8" s="1"/>
      <c r="I8" s="1"/>
    </row>
    <row r="9" spans="1:9" ht="33" customHeight="1" x14ac:dyDescent="0.25">
      <c r="A9" s="31" t="s">
        <v>22</v>
      </c>
      <c r="B9" s="2" t="s">
        <v>13</v>
      </c>
      <c r="C9" s="2" t="s">
        <v>14</v>
      </c>
      <c r="D9" s="5" t="s">
        <v>21</v>
      </c>
      <c r="E9" s="5" t="s">
        <v>15</v>
      </c>
      <c r="F9" s="5" t="s">
        <v>3</v>
      </c>
      <c r="G9" s="5" t="s">
        <v>4</v>
      </c>
      <c r="H9" s="11" t="s">
        <v>23</v>
      </c>
      <c r="I9" s="5" t="s">
        <v>5</v>
      </c>
    </row>
    <row r="10" spans="1:9" ht="15.75" x14ac:dyDescent="0.25">
      <c r="A10" s="31"/>
      <c r="B10" s="2" t="s">
        <v>41</v>
      </c>
      <c r="C10" s="5" t="s">
        <v>42</v>
      </c>
      <c r="D10" s="5">
        <v>5350</v>
      </c>
      <c r="E10" s="10">
        <v>13244</v>
      </c>
      <c r="F10" s="2">
        <v>1</v>
      </c>
      <c r="G10" s="10">
        <f>E10*F10</f>
        <v>13244</v>
      </c>
      <c r="H10" s="10">
        <v>20376</v>
      </c>
      <c r="I10" s="9">
        <f t="shared" ref="I10:I14" si="0">1-(G10/H10)</f>
        <v>0.35001963093835886</v>
      </c>
    </row>
    <row r="11" spans="1:9" ht="15.75" x14ac:dyDescent="0.25">
      <c r="A11" s="31"/>
      <c r="B11" s="2"/>
      <c r="C11" s="5"/>
      <c r="D11" s="5"/>
      <c r="E11" s="10"/>
      <c r="F11" s="2"/>
      <c r="G11" s="10"/>
      <c r="H11" s="10"/>
      <c r="I11" s="9"/>
    </row>
    <row r="12" spans="1:9" ht="15.75" x14ac:dyDescent="0.25">
      <c r="A12" s="31"/>
      <c r="B12" s="12"/>
      <c r="C12" s="5"/>
      <c r="D12" s="5"/>
      <c r="E12" s="10"/>
      <c r="F12" s="2"/>
      <c r="G12" s="10"/>
      <c r="H12" s="10"/>
      <c r="I12" s="9"/>
    </row>
    <row r="13" spans="1:9" ht="15.75" x14ac:dyDescent="0.25">
      <c r="A13" s="31"/>
      <c r="B13" s="2"/>
      <c r="C13" s="5"/>
      <c r="D13" s="5"/>
      <c r="E13" s="10"/>
      <c r="F13" s="2"/>
      <c r="G13" s="10"/>
      <c r="H13" s="10"/>
      <c r="I13" s="9"/>
    </row>
    <row r="14" spans="1:9" ht="15.75" x14ac:dyDescent="0.25">
      <c r="A14" s="31"/>
      <c r="B14" s="2"/>
      <c r="C14" s="5"/>
      <c r="D14" s="5"/>
      <c r="E14" s="10"/>
      <c r="F14" s="2"/>
      <c r="G14" s="10"/>
      <c r="H14" s="10"/>
      <c r="I14" s="9"/>
    </row>
    <row r="15" spans="1:9" ht="15.75" x14ac:dyDescent="0.25">
      <c r="A15" s="31"/>
      <c r="B15" s="2"/>
      <c r="C15" s="5"/>
      <c r="D15" s="5"/>
      <c r="E15" s="10"/>
      <c r="F15" s="2"/>
      <c r="G15" s="10"/>
      <c r="H15" s="10"/>
      <c r="I15" s="9"/>
    </row>
    <row r="16" spans="1:9" ht="26.25" x14ac:dyDescent="0.4">
      <c r="A16" s="31"/>
      <c r="B16" s="29" t="s">
        <v>24</v>
      </c>
      <c r="C16" s="30"/>
      <c r="D16" s="13"/>
      <c r="E16" s="2"/>
      <c r="F16" s="2"/>
      <c r="G16" s="10">
        <f>SUM(G10:G15)</f>
        <v>13244</v>
      </c>
      <c r="H16" s="10">
        <f>SUM(H10:H15)</f>
        <v>20376</v>
      </c>
      <c r="I16" s="9">
        <f t="shared" ref="I16" si="1">1-(G16/H16)</f>
        <v>0.35001963093835886</v>
      </c>
    </row>
    <row r="17" spans="1:9" ht="15.75" x14ac:dyDescent="0.25">
      <c r="B17" s="1" t="s">
        <v>6</v>
      </c>
      <c r="C17" s="1"/>
      <c r="E17" s="1" t="s">
        <v>43</v>
      </c>
      <c r="F17" s="8"/>
      <c r="G17" s="1"/>
      <c r="H17" s="1"/>
      <c r="I17" s="1"/>
    </row>
    <row r="18" spans="1:9" ht="15.75" x14ac:dyDescent="0.25">
      <c r="B18" s="1" t="s">
        <v>7</v>
      </c>
      <c r="C18" s="19" t="s">
        <v>44</v>
      </c>
      <c r="D18" s="19"/>
      <c r="E18" s="19"/>
      <c r="F18" s="19"/>
      <c r="G18" s="19"/>
      <c r="H18" s="19"/>
      <c r="I18" s="19"/>
    </row>
    <row r="19" spans="1:9" ht="15.75" x14ac:dyDescent="0.25">
      <c r="B19" s="4" t="s">
        <v>18</v>
      </c>
      <c r="C19" s="33" t="s">
        <v>45</v>
      </c>
      <c r="D19" s="33"/>
      <c r="E19" s="33"/>
      <c r="F19" s="33"/>
      <c r="G19" s="33"/>
      <c r="H19" s="33"/>
      <c r="I19" s="33"/>
    </row>
    <row r="20" spans="1:9" ht="37.5" customHeight="1" x14ac:dyDescent="0.25">
      <c r="A20" s="31" t="s">
        <v>25</v>
      </c>
      <c r="B20" s="17" t="s">
        <v>26</v>
      </c>
      <c r="C20" s="2" t="s">
        <v>27</v>
      </c>
      <c r="D20" s="2" t="s">
        <v>21</v>
      </c>
      <c r="E20" s="5" t="s">
        <v>8</v>
      </c>
      <c r="F20" s="5" t="s">
        <v>3</v>
      </c>
      <c r="G20" s="5" t="s">
        <v>4</v>
      </c>
      <c r="H20" s="7" t="s">
        <v>16</v>
      </c>
      <c r="I20" s="5" t="s">
        <v>5</v>
      </c>
    </row>
    <row r="21" spans="1:9" ht="15.75" x14ac:dyDescent="0.25">
      <c r="A21" s="31"/>
      <c r="B21" s="2" t="s">
        <v>46</v>
      </c>
      <c r="C21" s="16" t="s">
        <v>47</v>
      </c>
      <c r="D21" s="14">
        <v>5391</v>
      </c>
      <c r="E21" s="2">
        <v>1134.77</v>
      </c>
      <c r="F21" s="5">
        <v>1</v>
      </c>
      <c r="G21" s="10">
        <f>F21*E21</f>
        <v>1134.77</v>
      </c>
      <c r="H21" s="10">
        <v>1794</v>
      </c>
      <c r="I21" s="9">
        <f>1-(SUM(G21:G23)/H21)</f>
        <v>0.25293756967670011</v>
      </c>
    </row>
    <row r="22" spans="1:9" ht="15.75" x14ac:dyDescent="0.25">
      <c r="A22" s="31"/>
      <c r="B22" s="2" t="s">
        <v>48</v>
      </c>
      <c r="C22" s="16" t="s">
        <v>49</v>
      </c>
      <c r="D22" s="14">
        <v>5397</v>
      </c>
      <c r="E22" s="2">
        <v>125</v>
      </c>
      <c r="F22" s="5">
        <v>1</v>
      </c>
      <c r="G22" s="10">
        <f>F22*E22</f>
        <v>125</v>
      </c>
      <c r="H22" s="10"/>
      <c r="I22" s="9"/>
    </row>
    <row r="23" spans="1:9" ht="15.75" x14ac:dyDescent="0.25">
      <c r="A23" s="31"/>
      <c r="B23" s="2" t="s">
        <v>51</v>
      </c>
      <c r="C23" s="16" t="s">
        <v>50</v>
      </c>
      <c r="D23" s="14" t="s">
        <v>52</v>
      </c>
      <c r="E23" s="2">
        <v>80.459999999999994</v>
      </c>
      <c r="F23" s="5">
        <v>1</v>
      </c>
      <c r="G23" s="10">
        <f>F23*E23</f>
        <v>80.459999999999994</v>
      </c>
      <c r="H23" s="10"/>
      <c r="I23" s="2"/>
    </row>
    <row r="24" spans="1:9" ht="15.75" x14ac:dyDescent="0.25">
      <c r="A24" s="31"/>
      <c r="B24" s="2"/>
      <c r="C24" s="16"/>
      <c r="D24" s="16"/>
      <c r="E24" s="2"/>
      <c r="F24" s="2"/>
      <c r="G24" s="10"/>
      <c r="H24" s="10"/>
      <c r="I24" s="2"/>
    </row>
    <row r="25" spans="1:9" ht="15.75" x14ac:dyDescent="0.25">
      <c r="A25" s="31"/>
      <c r="B25" s="2"/>
      <c r="C25" s="16"/>
      <c r="D25" s="16"/>
      <c r="E25" s="2"/>
      <c r="F25" s="2"/>
      <c r="G25" s="10"/>
      <c r="H25" s="10"/>
      <c r="I25" s="2"/>
    </row>
    <row r="26" spans="1:9" ht="15.75" x14ac:dyDescent="0.25">
      <c r="A26" s="31"/>
      <c r="B26" s="43" t="s">
        <v>34</v>
      </c>
      <c r="C26" s="44"/>
      <c r="D26" s="16"/>
      <c r="E26" s="2">
        <v>0</v>
      </c>
      <c r="F26" s="2"/>
      <c r="G26" s="10"/>
      <c r="H26" s="10"/>
      <c r="I26" s="2"/>
    </row>
    <row r="27" spans="1:9" ht="15.75" x14ac:dyDescent="0.25">
      <c r="A27" s="31"/>
      <c r="B27" s="2" t="s">
        <v>33</v>
      </c>
      <c r="C27" s="16"/>
      <c r="D27" s="16"/>
      <c r="E27" s="2">
        <v>62</v>
      </c>
      <c r="F27" s="2">
        <f>2*7*2</f>
        <v>28</v>
      </c>
      <c r="G27" s="10">
        <f>F27*E27</f>
        <v>1736</v>
      </c>
      <c r="H27" s="10">
        <v>5185</v>
      </c>
      <c r="I27" s="45">
        <f>1-(SUM(G27:G28)/H27)</f>
        <v>6.7309546769527495E-2</v>
      </c>
    </row>
    <row r="28" spans="1:9" ht="15.75" x14ac:dyDescent="0.25">
      <c r="A28" s="31"/>
      <c r="B28" s="2" t="s">
        <v>32</v>
      </c>
      <c r="C28" s="16"/>
      <c r="D28" s="14"/>
      <c r="E28" s="2">
        <v>62</v>
      </c>
      <c r="F28" s="2">
        <f>2*25</f>
        <v>50</v>
      </c>
      <c r="G28" s="10">
        <f>F28*E28</f>
        <v>3100</v>
      </c>
      <c r="H28" s="10"/>
      <c r="I28" s="2"/>
    </row>
    <row r="29" spans="1:9" ht="15.75" x14ac:dyDescent="0.25">
      <c r="A29" s="31"/>
      <c r="B29" s="2" t="s">
        <v>31</v>
      </c>
      <c r="C29" s="16"/>
      <c r="D29" s="14"/>
      <c r="E29" s="2"/>
      <c r="F29" s="2"/>
      <c r="G29" s="10"/>
      <c r="H29" s="10"/>
      <c r="I29" s="2"/>
    </row>
    <row r="30" spans="1:9" ht="15.75" x14ac:dyDescent="0.25">
      <c r="A30" s="31"/>
      <c r="B30" s="2"/>
      <c r="C30" s="2"/>
      <c r="D30" s="2"/>
      <c r="E30" s="2"/>
      <c r="F30" s="2"/>
      <c r="G30" s="10"/>
      <c r="H30" s="10"/>
      <c r="I30" s="2"/>
    </row>
    <row r="31" spans="1:9" ht="15.75" x14ac:dyDescent="0.25">
      <c r="A31" s="31"/>
      <c r="B31" s="2" t="s">
        <v>30</v>
      </c>
      <c r="C31" s="2"/>
      <c r="D31" s="2"/>
      <c r="E31" s="2"/>
      <c r="F31" s="2"/>
      <c r="G31" s="10"/>
      <c r="H31" s="10"/>
      <c r="I31" s="2"/>
    </row>
    <row r="32" spans="1:9" ht="31.5" x14ac:dyDescent="0.25">
      <c r="A32" s="31"/>
      <c r="B32" s="17" t="s">
        <v>29</v>
      </c>
      <c r="C32" s="2"/>
      <c r="D32" s="2"/>
      <c r="E32" s="2">
        <v>125</v>
      </c>
      <c r="F32" s="2">
        <v>2</v>
      </c>
      <c r="G32" s="10"/>
      <c r="H32" s="10"/>
      <c r="I32" s="2"/>
    </row>
    <row r="33" spans="1:9" ht="15.75" x14ac:dyDescent="0.25">
      <c r="A33" s="31"/>
      <c r="B33" s="2" t="s">
        <v>28</v>
      </c>
      <c r="C33" s="2"/>
      <c r="D33" s="2"/>
      <c r="E33" s="2"/>
      <c r="F33" s="2"/>
      <c r="G33" s="10"/>
      <c r="H33" s="10"/>
      <c r="I33" s="2"/>
    </row>
    <row r="34" spans="1:9" ht="26.25" x14ac:dyDescent="0.4">
      <c r="A34" s="31"/>
      <c r="B34" s="29" t="s">
        <v>17</v>
      </c>
      <c r="C34" s="30"/>
      <c r="D34" s="13"/>
      <c r="E34" s="2"/>
      <c r="F34" s="2"/>
      <c r="G34" s="10">
        <f>SUM(G21:G32)</f>
        <v>6176.23</v>
      </c>
      <c r="H34" s="10">
        <f>SUM(H21:H32)</f>
        <v>6979</v>
      </c>
      <c r="I34" s="9">
        <f>1-(G34/H34)</f>
        <v>0.1150265080957158</v>
      </c>
    </row>
    <row r="35" spans="1:9" ht="15.75" customHeight="1" x14ac:dyDescent="0.25">
      <c r="A35" s="32"/>
      <c r="B35" s="34"/>
      <c r="C35" s="35"/>
      <c r="D35" s="35"/>
      <c r="E35" s="35"/>
      <c r="F35" s="35"/>
      <c r="G35" s="35"/>
      <c r="H35" s="35"/>
      <c r="I35" s="36"/>
    </row>
    <row r="36" spans="1:9" ht="15.75" customHeight="1" x14ac:dyDescent="0.25">
      <c r="A36" s="32"/>
      <c r="B36" s="37"/>
      <c r="C36" s="38"/>
      <c r="D36" s="38"/>
      <c r="E36" s="38"/>
      <c r="F36" s="38"/>
      <c r="G36" s="38"/>
      <c r="H36" s="38"/>
      <c r="I36" s="39"/>
    </row>
    <row r="37" spans="1:9" ht="15.75" customHeight="1" x14ac:dyDescent="0.25">
      <c r="B37" s="40"/>
      <c r="C37" s="41"/>
      <c r="D37" s="41"/>
      <c r="E37" s="41"/>
      <c r="F37" s="41"/>
      <c r="G37" s="41"/>
      <c r="H37" s="41"/>
      <c r="I37" s="42"/>
    </row>
    <row r="38" spans="1:9" ht="26.25" x14ac:dyDescent="0.4">
      <c r="B38" s="29" t="s">
        <v>19</v>
      </c>
      <c r="C38" s="30"/>
      <c r="D38" s="13"/>
      <c r="E38" s="2"/>
      <c r="F38" s="2"/>
      <c r="G38" s="10">
        <f>G34+G16</f>
        <v>19420.23</v>
      </c>
      <c r="H38" s="10">
        <f>H34+H16</f>
        <v>27355</v>
      </c>
      <c r="I38" s="9">
        <f>1-(G38/H38)</f>
        <v>0.29006653262657656</v>
      </c>
    </row>
  </sheetData>
  <mergeCells count="15">
    <mergeCell ref="B38:C38"/>
    <mergeCell ref="B34:C34"/>
    <mergeCell ref="A9:A16"/>
    <mergeCell ref="A20:A36"/>
    <mergeCell ref="B16:C16"/>
    <mergeCell ref="C18:I18"/>
    <mergeCell ref="C19:I19"/>
    <mergeCell ref="B35:I37"/>
    <mergeCell ref="B26:C26"/>
    <mergeCell ref="H2:I2"/>
    <mergeCell ref="H3:I3"/>
    <mergeCell ref="C3:E3"/>
    <mergeCell ref="B5:I5"/>
    <mergeCell ref="B4:I4"/>
    <mergeCell ref="C2:E2"/>
  </mergeCells>
  <pageMargins left="0.25" right="0.25" top="0.75" bottom="0.75" header="0.3" footer="0.3"/>
  <pageSetup orientation="portrait" r:id="rId1"/>
  <headerFooter>
    <oddHeader>&amp;C&amp;"-,Bold"&amp;18Avani Project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9" sqref="C9"/>
    </sheetView>
  </sheetViews>
  <sheetFormatPr defaultRowHeight="15" x14ac:dyDescent="0.25"/>
  <sheetData>
    <row r="1" spans="1:3" x14ac:dyDescent="0.25">
      <c r="A1">
        <v>28</v>
      </c>
      <c r="B1">
        <v>90</v>
      </c>
      <c r="C1">
        <f>B1*A1</f>
        <v>2520</v>
      </c>
    </row>
    <row r="2" spans="1:3" x14ac:dyDescent="0.25">
      <c r="A2">
        <v>2</v>
      </c>
      <c r="B2">
        <v>165</v>
      </c>
      <c r="C2">
        <f t="shared" ref="C2:C7" si="0">B2*A2</f>
        <v>330</v>
      </c>
    </row>
    <row r="3" spans="1:3" x14ac:dyDescent="0.25">
      <c r="A3">
        <v>5</v>
      </c>
      <c r="B3">
        <f>24.42*0.75</f>
        <v>18.315000000000001</v>
      </c>
      <c r="C3">
        <f t="shared" si="0"/>
        <v>91.575000000000003</v>
      </c>
    </row>
    <row r="4" spans="1:3" x14ac:dyDescent="0.25">
      <c r="A4">
        <v>1</v>
      </c>
      <c r="B4">
        <f>48.44*0.75</f>
        <v>36.33</v>
      </c>
      <c r="C4">
        <f t="shared" si="0"/>
        <v>36.33</v>
      </c>
    </row>
    <row r="5" spans="1:3" x14ac:dyDescent="0.25">
      <c r="A5">
        <v>17</v>
      </c>
      <c r="B5">
        <f>20.85*0.75</f>
        <v>15.637500000000001</v>
      </c>
      <c r="C5">
        <f t="shared" si="0"/>
        <v>265.83750000000003</v>
      </c>
    </row>
    <row r="6" spans="1:3" x14ac:dyDescent="0.25">
      <c r="A6">
        <v>2</v>
      </c>
      <c r="B6">
        <f>42.37*0.75</f>
        <v>31.777499999999996</v>
      </c>
      <c r="C6">
        <f t="shared" si="0"/>
        <v>63.554999999999993</v>
      </c>
    </row>
    <row r="7" spans="1:3" x14ac:dyDescent="0.25">
      <c r="A7">
        <v>2</v>
      </c>
      <c r="B7">
        <f>34.19*0.75</f>
        <v>25.642499999999998</v>
      </c>
      <c r="C7">
        <f t="shared" si="0"/>
        <v>51.284999999999997</v>
      </c>
    </row>
    <row r="8" spans="1:3" x14ac:dyDescent="0.25">
      <c r="C8">
        <f>SUM(C1:C7)</f>
        <v>3358.5824999999995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Cynthia Bendiksby</cp:lastModifiedBy>
  <cp:lastPrinted>2012-11-15T14:34:03Z</cp:lastPrinted>
  <dcterms:created xsi:type="dcterms:W3CDTF">2012-01-02T19:49:58Z</dcterms:created>
  <dcterms:modified xsi:type="dcterms:W3CDTF">2012-11-15T14:35:41Z</dcterms:modified>
</cp:coreProperties>
</file>