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810" windowWidth="19440" windowHeight="62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5" i="1" l="1"/>
  <c r="J11" i="1" l="1"/>
  <c r="J8" i="1" l="1"/>
  <c r="K2" i="1" l="1"/>
</calcChain>
</file>

<file path=xl/sharedStrings.xml><?xml version="1.0" encoding="utf-8"?>
<sst xmlns="http://schemas.openxmlformats.org/spreadsheetml/2006/main" count="75" uniqueCount="53">
  <si>
    <t>BARNES INTERNATIONAL PURCHSE ORDERS FOR JACOB TUBING</t>
  </si>
  <si>
    <t>PURCHASE ORDER</t>
  </si>
  <si>
    <t>PO DATE</t>
  </si>
  <si>
    <t>BARNES DRAWING</t>
  </si>
  <si>
    <t>BARNES SYSTEM</t>
  </si>
  <si>
    <t>PRICE/SYSTEM</t>
  </si>
  <si>
    <t>PO TOTAL</t>
  </si>
  <si>
    <t>DELIVERY DATE</t>
  </si>
  <si>
    <t>79.80095.1007</t>
  </si>
  <si>
    <t>G 2500</t>
  </si>
  <si>
    <t>DELIVERED</t>
  </si>
  <si>
    <t>79.80095.1011</t>
  </si>
  <si>
    <t>61354-00</t>
  </si>
  <si>
    <t>79.80095.1013</t>
  </si>
  <si>
    <t>V 1000</t>
  </si>
  <si>
    <t>61304-00</t>
  </si>
  <si>
    <t>61208-01</t>
  </si>
  <si>
    <t>61303-00</t>
  </si>
  <si>
    <t>79.80095.1005</t>
  </si>
  <si>
    <t>G 2000</t>
  </si>
  <si>
    <t>61414-00</t>
  </si>
  <si>
    <t>TOTAL ORDERS</t>
  </si>
  <si>
    <t>SALES ORDER</t>
  </si>
  <si>
    <t>JACOBS QUOTE</t>
  </si>
  <si>
    <t>1900-14</t>
  </si>
  <si>
    <t>60965-00</t>
  </si>
  <si>
    <t>ACTION NEEDED</t>
  </si>
  <si>
    <t>None</t>
  </si>
  <si>
    <t>Order ASAP</t>
  </si>
  <si>
    <t>Today's Date</t>
  </si>
  <si>
    <t>1770-14</t>
  </si>
  <si>
    <t>1867-14</t>
  </si>
  <si>
    <t>V 150</t>
  </si>
  <si>
    <t>79.80095.1010</t>
  </si>
  <si>
    <t>VENDOR PRICE</t>
  </si>
  <si>
    <t>2016-14</t>
  </si>
  <si>
    <t>2017-14</t>
  </si>
  <si>
    <t>79.80095.1001</t>
  </si>
  <si>
    <t>G 1000</t>
  </si>
  <si>
    <t>61470-00</t>
  </si>
  <si>
    <t>Order</t>
  </si>
  <si>
    <t>2024-14</t>
  </si>
  <si>
    <t>79.80095.1015</t>
  </si>
  <si>
    <t>61571-00</t>
  </si>
  <si>
    <t>2034-14</t>
  </si>
  <si>
    <t>61572-00</t>
  </si>
  <si>
    <t>G 2500 Viavent</t>
  </si>
  <si>
    <t>N/A</t>
  </si>
  <si>
    <t>?</t>
  </si>
  <si>
    <t>61666-00</t>
  </si>
  <si>
    <t>Order/Adjust Price</t>
  </si>
  <si>
    <t>PO ISSUED w/ Jacobs</t>
  </si>
  <si>
    <t>Quote/Order ASAP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</si>
</sst>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8" fontId="0" fillId="0" borderId="0" xfId="0" applyNumberFormat="1"/>
    <xf numFmtId="0" fontId="0" fillId="0" borderId="0" xfId="0" applyAlignment="1">
      <alignment horizontal="left"/>
    </xf>
    <xf numFmtId="8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 applyAlignment="1">
      <alignment horizontal="left"/>
    </xf>
    <xf numFmtId="0" fontId="0" fillId="6" borderId="0" xfId="0" applyFill="1" applyAlignment="1">
      <alignment horizontal="left"/>
    </xf>
    <xf numFmtId="14" fontId="0" fillId="2" borderId="0" xfId="0" applyNumberFormat="1" applyFill="1"/>
    <xf numFmtId="14" fontId="0" fillId="3" borderId="0" xfId="0" applyNumberFormat="1" applyFill="1"/>
    <xf numFmtId="0" fontId="0" fillId="3" borderId="0" xfId="0" applyFill="1" applyAlignment="1">
      <alignment horizontal="left"/>
    </xf>
    <xf numFmtId="8" fontId="0" fillId="3" borderId="0" xfId="0" applyNumberFormat="1" applyFill="1" applyAlignment="1">
      <alignment horizontal="left"/>
    </xf>
    <xf numFmtId="8" fontId="0" fillId="3" borderId="0" xfId="0" applyNumberFormat="1" applyFill="1"/>
  </cellXfs>
  <cellStyles count="1">
    <cellStyle name="Normal" xfId="0" builtinId="0"/>
  </cellStyles>
  <dxfs count="11"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20"/>
  <sheetViews>
    <sheetView tabSelected="1" workbookViewId="0">
      <selection activeCell="A6" sqref="A6"/>
    </sheetView>
  </sheetViews>
  <sheetFormatPr defaultRowHeight="15" x14ac:dyDescent="0.25"/>
  <cols>
    <col min="1" max="1" width="18.42578125" customWidth="1"/>
    <col min="2" max="2" width="10.7109375" bestFit="1" customWidth="1"/>
    <col min="3" max="3" width="17.85546875" customWidth="1"/>
    <col min="4" max="4" width="17.7109375" customWidth="1"/>
    <col min="5" max="7" width="17.7109375" style="3" customWidth="1"/>
    <col min="8" max="8" width="25.5703125" style="3" customWidth="1"/>
    <col min="9" max="9" width="14" customWidth="1"/>
    <col min="10" max="10" width="13.140625" customWidth="1"/>
    <col min="11" max="11" width="14.42578125" customWidth="1"/>
    <col min="12" max="12" width="23.28515625" customWidth="1"/>
    <col min="13" max="13" width="9.7109375" bestFit="1" customWidth="1"/>
  </cols>
  <sheetData>
    <row r="1" spans="1:13" x14ac:dyDescent="0.25">
      <c r="A1" t="s">
        <v>0</v>
      </c>
      <c r="K1" s="1">
        <v>41945</v>
      </c>
      <c r="M1" s="1"/>
    </row>
    <row r="2" spans="1:13" x14ac:dyDescent="0.25">
      <c r="J2" t="s">
        <v>29</v>
      </c>
      <c r="K2" s="1">
        <f ca="1">TODAY()</f>
        <v>41974</v>
      </c>
      <c r="M2" s="1"/>
    </row>
    <row r="4" spans="1:13" x14ac:dyDescent="0.25">
      <c r="A4" s="8" t="s">
        <v>1</v>
      </c>
      <c r="B4" s="8" t="s">
        <v>2</v>
      </c>
      <c r="C4" s="8" t="s">
        <v>3</v>
      </c>
      <c r="D4" s="8" t="s">
        <v>4</v>
      </c>
      <c r="E4" s="9" t="s">
        <v>22</v>
      </c>
      <c r="F4" s="10" t="s">
        <v>23</v>
      </c>
      <c r="G4" s="10" t="s">
        <v>34</v>
      </c>
      <c r="H4" s="10" t="s">
        <v>51</v>
      </c>
      <c r="I4" t="s">
        <v>5</v>
      </c>
      <c r="J4" t="s">
        <v>6</v>
      </c>
      <c r="K4" t="s">
        <v>7</v>
      </c>
      <c r="L4" t="s">
        <v>26</v>
      </c>
    </row>
    <row r="5" spans="1:13" x14ac:dyDescent="0.25">
      <c r="A5" t="s">
        <v>25</v>
      </c>
      <c r="B5" s="1">
        <v>41919</v>
      </c>
      <c r="C5" t="s">
        <v>8</v>
      </c>
      <c r="D5" t="s">
        <v>9</v>
      </c>
      <c r="E5" s="3">
        <v>22016</v>
      </c>
      <c r="F5" s="3" t="s">
        <v>30</v>
      </c>
      <c r="G5" s="3" t="s">
        <v>47</v>
      </c>
      <c r="H5" s="3">
        <v>9743</v>
      </c>
      <c r="I5" s="2">
        <v>5355</v>
      </c>
      <c r="J5" s="2">
        <v>5355</v>
      </c>
      <c r="K5" t="s">
        <v>10</v>
      </c>
      <c r="L5" t="s">
        <v>27</v>
      </c>
    </row>
    <row r="6" spans="1:13" x14ac:dyDescent="0.25">
      <c r="A6" t="s">
        <v>16</v>
      </c>
      <c r="B6" s="1">
        <v>41933</v>
      </c>
      <c r="C6" t="s">
        <v>11</v>
      </c>
      <c r="D6" t="s">
        <v>32</v>
      </c>
      <c r="E6" s="3">
        <v>22094</v>
      </c>
      <c r="G6" s="4">
        <v>959.79</v>
      </c>
      <c r="H6" s="3">
        <v>9846</v>
      </c>
      <c r="I6" s="2">
        <v>1497</v>
      </c>
      <c r="J6" s="2">
        <v>1497</v>
      </c>
      <c r="K6" s="1" t="s">
        <v>10</v>
      </c>
      <c r="L6" t="s">
        <v>27</v>
      </c>
    </row>
    <row r="7" spans="1:13" x14ac:dyDescent="0.25">
      <c r="A7" t="s">
        <v>12</v>
      </c>
      <c r="B7" s="1">
        <v>41940</v>
      </c>
      <c r="C7" t="s">
        <v>13</v>
      </c>
      <c r="D7" t="s">
        <v>14</v>
      </c>
      <c r="E7" s="3">
        <v>22122</v>
      </c>
      <c r="F7" s="3" t="s">
        <v>36</v>
      </c>
      <c r="G7" s="4">
        <v>2746.93</v>
      </c>
      <c r="H7" s="3" t="s">
        <v>48</v>
      </c>
      <c r="I7" s="2">
        <v>2175</v>
      </c>
      <c r="J7" s="2">
        <v>4350</v>
      </c>
      <c r="K7" s="1">
        <v>41983</v>
      </c>
      <c r="L7" t="s">
        <v>50</v>
      </c>
    </row>
    <row r="8" spans="1:13" x14ac:dyDescent="0.25">
      <c r="A8" t="s">
        <v>15</v>
      </c>
      <c r="B8" s="1">
        <v>41936</v>
      </c>
      <c r="C8" t="s">
        <v>33</v>
      </c>
      <c r="D8" t="s">
        <v>14</v>
      </c>
      <c r="E8" s="3">
        <v>22121</v>
      </c>
      <c r="F8" s="3" t="s">
        <v>24</v>
      </c>
      <c r="G8" s="4">
        <v>2109.86</v>
      </c>
      <c r="H8" s="3">
        <v>9845</v>
      </c>
      <c r="I8" s="2">
        <v>2175</v>
      </c>
      <c r="J8" s="2">
        <f>I8</f>
        <v>2175</v>
      </c>
      <c r="K8" s="1" t="s">
        <v>10</v>
      </c>
      <c r="L8" t="s">
        <v>27</v>
      </c>
    </row>
    <row r="9" spans="1:13" x14ac:dyDescent="0.25">
      <c r="A9" s="7" t="s">
        <v>17</v>
      </c>
      <c r="B9" s="12">
        <v>41936</v>
      </c>
      <c r="C9" s="7" t="s">
        <v>18</v>
      </c>
      <c r="D9" s="7" t="s">
        <v>19</v>
      </c>
      <c r="E9" s="13">
        <v>22081</v>
      </c>
      <c r="F9" s="13" t="s">
        <v>31</v>
      </c>
      <c r="G9" s="14">
        <v>3073.08</v>
      </c>
      <c r="H9" s="13" t="s">
        <v>48</v>
      </c>
      <c r="I9" s="15">
        <v>4865</v>
      </c>
      <c r="J9" s="15">
        <v>4865</v>
      </c>
      <c r="K9" s="12" t="s">
        <v>10</v>
      </c>
      <c r="L9" t="s">
        <v>27</v>
      </c>
    </row>
    <row r="10" spans="1:13" x14ac:dyDescent="0.25">
      <c r="A10" t="s">
        <v>20</v>
      </c>
      <c r="B10" s="1">
        <v>41943</v>
      </c>
      <c r="C10" t="s">
        <v>18</v>
      </c>
      <c r="D10" t="s">
        <v>19</v>
      </c>
      <c r="E10" s="3">
        <v>22120</v>
      </c>
      <c r="F10" s="3" t="s">
        <v>35</v>
      </c>
      <c r="G10" s="4">
        <v>3183.63</v>
      </c>
      <c r="H10" s="3" t="s">
        <v>48</v>
      </c>
      <c r="I10" s="2">
        <v>4865</v>
      </c>
      <c r="J10" s="2">
        <v>9730</v>
      </c>
      <c r="K10" s="1">
        <v>41962</v>
      </c>
      <c r="L10" t="s">
        <v>28</v>
      </c>
    </row>
    <row r="11" spans="1:13" x14ac:dyDescent="0.25">
      <c r="A11" t="s">
        <v>39</v>
      </c>
      <c r="B11" s="1">
        <v>41948</v>
      </c>
      <c r="C11" t="s">
        <v>37</v>
      </c>
      <c r="D11" t="s">
        <v>38</v>
      </c>
      <c r="E11" s="3">
        <v>22156</v>
      </c>
      <c r="F11" s="3" t="s">
        <v>41</v>
      </c>
      <c r="G11" s="4">
        <v>2044.42</v>
      </c>
      <c r="H11" s="3" t="s">
        <v>48</v>
      </c>
      <c r="I11" s="2">
        <v>3000</v>
      </c>
      <c r="J11" s="2">
        <f>I11*1</f>
        <v>3000</v>
      </c>
      <c r="K11" s="1" t="s">
        <v>10</v>
      </c>
      <c r="L11" t="s">
        <v>27</v>
      </c>
    </row>
    <row r="12" spans="1:13" x14ac:dyDescent="0.25">
      <c r="A12" t="s">
        <v>45</v>
      </c>
      <c r="B12" s="1">
        <v>41954</v>
      </c>
      <c r="C12" t="s">
        <v>42</v>
      </c>
      <c r="D12" t="s">
        <v>46</v>
      </c>
      <c r="E12" s="3">
        <v>22167</v>
      </c>
      <c r="F12" s="3" t="s">
        <v>44</v>
      </c>
      <c r="G12" s="4">
        <v>3218.35</v>
      </c>
      <c r="H12" s="3" t="s">
        <v>48</v>
      </c>
      <c r="I12" s="2">
        <v>5500</v>
      </c>
      <c r="J12" s="2">
        <v>5500</v>
      </c>
      <c r="K12" s="1" t="s">
        <v>10</v>
      </c>
      <c r="L12" t="s">
        <v>27</v>
      </c>
    </row>
    <row r="13" spans="1:13" x14ac:dyDescent="0.25">
      <c r="A13" t="s">
        <v>43</v>
      </c>
      <c r="B13" s="1">
        <v>41954</v>
      </c>
      <c r="C13" t="s">
        <v>18</v>
      </c>
      <c r="D13" t="s">
        <v>19</v>
      </c>
      <c r="E13" s="3">
        <v>22165</v>
      </c>
      <c r="G13" s="4">
        <v>3183.63</v>
      </c>
      <c r="H13" s="3" t="s">
        <v>48</v>
      </c>
      <c r="I13" s="2">
        <v>4865</v>
      </c>
      <c r="J13" s="2">
        <v>4865</v>
      </c>
      <c r="K13" s="1">
        <v>42012</v>
      </c>
      <c r="L13" t="s">
        <v>40</v>
      </c>
    </row>
    <row r="14" spans="1:13" x14ac:dyDescent="0.25">
      <c r="A14" s="6" t="s">
        <v>49</v>
      </c>
      <c r="B14" s="11">
        <v>41960</v>
      </c>
      <c r="C14" s="6" t="s">
        <v>8</v>
      </c>
      <c r="D14" s="6" t="s">
        <v>9</v>
      </c>
      <c r="G14" s="4"/>
      <c r="I14" s="2">
        <v>5355</v>
      </c>
      <c r="J14" s="2">
        <v>5355</v>
      </c>
      <c r="K14" s="1">
        <v>41975</v>
      </c>
      <c r="L14" t="s">
        <v>52</v>
      </c>
    </row>
    <row r="15" spans="1:13" x14ac:dyDescent="0.25">
      <c r="A15" s="7"/>
      <c r="B15" s="12"/>
      <c r="C15" s="7"/>
      <c r="D15" s="7"/>
      <c r="I15" t="s">
        <v>21</v>
      </c>
      <c r="J15" s="2">
        <f>SUM(J5:J14)</f>
        <v>46692</v>
      </c>
      <c r="K15" s="1"/>
    </row>
    <row r="16" spans="1:13" x14ac:dyDescent="0.25">
      <c r="A16" s="6"/>
      <c r="B16" s="6"/>
      <c r="C16" s="6"/>
      <c r="D16" s="6"/>
    </row>
    <row r="19" spans="6:11" x14ac:dyDescent="0.25">
      <c r="H19" s="5"/>
      <c r="K19" s="1"/>
    </row>
    <row r="20" spans="6:11" x14ac:dyDescent="0.25">
      <c r="F20" s="5"/>
      <c r="G20" s="5"/>
    </row>
  </sheetData>
  <conditionalFormatting sqref="H28">
    <cfRule type="expression" priority="7">
      <formula>IF($K$6-$K$2&lt;7,,)</formula>
    </cfRule>
  </conditionalFormatting>
  <conditionalFormatting sqref="A5:G9">
    <cfRule type="expression" priority="13">
      <formula>IF(K6-$K$2&lt;7,,)</formula>
    </cfRule>
    <cfRule type="expression" priority="14">
      <formula>IF(K6-$K$2&lt;0,,)</formula>
    </cfRule>
  </conditionalFormatting>
  <conditionalFormatting sqref="H5:L9">
    <cfRule type="expression" priority="16">
      <formula>IF(Q6-$K$2&lt;7,,)</formula>
    </cfRule>
    <cfRule type="expression" priority="17">
      <formula>IF(Q6-$K$2&lt;0,,)</formula>
    </cfRule>
  </conditionalFormatting>
  <conditionalFormatting sqref="A5:L14 A15 C15">
    <cfRule type="expression" dxfId="10" priority="15">
      <formula>IF($K5-$K$2&lt;7,TRUE,IF(ISNUMBER($K5-$K$2),FALSE,TRUE))</formula>
    </cfRule>
  </conditionalFormatting>
  <conditionalFormatting sqref="H10:L14">
    <cfRule type="expression" priority="26">
      <formula>IF(Q15-$K$2&lt;7,,)</formula>
    </cfRule>
    <cfRule type="expression" priority="27">
      <formula>IF(Q15-$K$2&lt;0,,)</formula>
    </cfRule>
  </conditionalFormatting>
  <conditionalFormatting sqref="A16:L16 E15:L15">
    <cfRule type="expression" dxfId="9" priority="30" stopIfTrue="1">
      <formula>ISBLANK($C9)</formula>
    </cfRule>
    <cfRule type="expression" priority="31">
      <formula>IF(J16-$K$2&lt;7,,)</formula>
    </cfRule>
  </conditionalFormatting>
  <conditionalFormatting sqref="A26:L26">
    <cfRule type="expression" dxfId="8" priority="40" stopIfTrue="1">
      <formula>ISBLANK(#REF!)</formula>
    </cfRule>
    <cfRule type="expression" priority="41">
      <formula>IF(J27-$K$2&lt;7,,)</formula>
    </cfRule>
  </conditionalFormatting>
  <conditionalFormatting sqref="A15 C15">
    <cfRule type="expression" dxfId="7" priority="48" stopIfTrue="1">
      <formula>ISBLANK($C11)</formula>
    </cfRule>
    <cfRule type="expression" priority="49">
      <formula>IF(J18-$K$2&lt;7,,)</formula>
    </cfRule>
  </conditionalFormatting>
  <conditionalFormatting sqref="A17:L17">
    <cfRule type="expression" dxfId="6" priority="75" stopIfTrue="1">
      <formula>ISBLANK($C12)</formula>
    </cfRule>
    <cfRule type="expression" priority="76">
      <formula>IF(J18-$K$2&lt;7,,)</formula>
    </cfRule>
  </conditionalFormatting>
  <conditionalFormatting sqref="A12:D14">
    <cfRule type="expression" dxfId="5" priority="83" stopIfTrue="1">
      <formula>ISBLANK($C9)</formula>
    </cfRule>
    <cfRule type="expression" priority="84">
      <formula>IF(J16-$K$2&lt;7,,)</formula>
    </cfRule>
  </conditionalFormatting>
  <conditionalFormatting sqref="E12:G14 A10:G11">
    <cfRule type="expression" dxfId="4" priority="87">
      <formula>IF($K10-$K$2&lt;7,TRUE,IF(ISNUMBER($K10-$K$2),FALSE,TRUE))</formula>
    </cfRule>
    <cfRule type="expression" priority="88">
      <formula>IF(K15-$K$2&lt;7,,)</formula>
    </cfRule>
    <cfRule type="expression" priority="89">
      <formula>IF(K15-$K$2&lt;0,,)</formula>
    </cfRule>
  </conditionalFormatting>
  <conditionalFormatting sqref="E12:L14 A10:L11">
    <cfRule type="expression" dxfId="3" priority="93" stopIfTrue="1">
      <formula>ISBLANK($C8)</formula>
    </cfRule>
    <cfRule type="expression" priority="94">
      <formula>IF(J15-$K$2&lt;7,,)</formula>
    </cfRule>
  </conditionalFormatting>
  <conditionalFormatting sqref="A5:L14">
    <cfRule type="expression" dxfId="2" priority="12">
      <formula>IF($I5-$G5&lt;0,TRUE,)</formula>
    </cfRule>
    <cfRule type="expression" dxfId="1" priority="10">
      <formula>IF($K5-$K$2&lt;7,TRUE,IF($K5="DELIVERED",FALSE))</formula>
    </cfRule>
    <cfRule type="expression" dxfId="0" priority="1" stopIfTrue="1">
      <formula>ISBLANK($C3)</formula>
    </cfRule>
    <cfRule type="expression" priority="11">
      <formula>IF(J6-$K$2&lt;7,,)</formula>
    </cfRule>
  </conditionalFormatting>
  <printOptions gridLines="1"/>
  <pageMargins left="0.7" right="0.7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Matt C</cp:lastModifiedBy>
  <cp:lastPrinted>2014-11-14T13:49:54Z</cp:lastPrinted>
  <dcterms:created xsi:type="dcterms:W3CDTF">2014-11-02T16:36:34Z</dcterms:created>
  <dcterms:modified xsi:type="dcterms:W3CDTF">2014-12-01T22:01:57Z</dcterms:modified>
</cp:coreProperties>
</file>