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3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O8" i="1" l="1"/>
  <c r="O9" i="1" s="1"/>
  <c r="O10" i="1" s="1"/>
  <c r="N8" i="1"/>
  <c r="N9" i="1" s="1"/>
  <c r="N10" i="1" s="1"/>
  <c r="Q10" i="1" s="1"/>
  <c r="J8" i="1"/>
  <c r="J9" i="1" s="1"/>
  <c r="J10" i="1" s="1"/>
  <c r="I8" i="1" l="1"/>
  <c r="I9" i="1" s="1"/>
  <c r="I10" i="1" s="1"/>
  <c r="L10" i="1" s="1"/>
  <c r="D10" i="1" l="1"/>
  <c r="C10" i="1"/>
  <c r="C9" i="1" l="1"/>
  <c r="C11" i="1" s="1"/>
  <c r="D9" i="1"/>
  <c r="D11" i="1" s="1"/>
  <c r="D12" i="1" s="1"/>
  <c r="D13" i="1" s="1"/>
  <c r="C12" i="1" l="1"/>
  <c r="C13" i="1" l="1"/>
</calcChain>
</file>

<file path=xl/sharedStrings.xml><?xml version="1.0" encoding="utf-8"?>
<sst xmlns="http://schemas.openxmlformats.org/spreadsheetml/2006/main" count="54" uniqueCount="25">
  <si>
    <t>OLD</t>
  </si>
  <si>
    <t>NEW</t>
  </si>
  <si>
    <t>DEPTH</t>
  </si>
  <si>
    <t>HEIGHT</t>
  </si>
  <si>
    <t>WIDTH</t>
  </si>
  <si>
    <t>TRIANGLE</t>
  </si>
  <si>
    <t>VOLUME</t>
  </si>
  <si>
    <t>TRI X</t>
  </si>
  <si>
    <t>TRI Y</t>
  </si>
  <si>
    <t>AREA OF RECT</t>
  </si>
  <si>
    <t>TOTAL AREA</t>
  </si>
  <si>
    <t>in</t>
  </si>
  <si>
    <r>
      <t>in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</si>
  <si>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in</t>
    </r>
    <r>
      <rPr>
        <vertAlign val="superscript"/>
        <sz val="11"/>
        <color theme="1"/>
        <rFont val="Calibri"/>
        <family val="2"/>
        <scheme val="minor"/>
      </rPr>
      <t>3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</si>
  <si>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</si>
  <si>
    <t>Plenum Box Volume Comparison</t>
  </si>
  <si>
    <t>Flow Rate Comparison</t>
  </si>
  <si>
    <t>Booth to Plenum</t>
  </si>
  <si>
    <t>Plenum to Collector</t>
  </si>
  <si>
    <t>AIR VOLUME</t>
  </si>
  <si>
    <t>CROSS-SECTIONAL AREA</t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</si>
  <si>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</si>
  <si>
    <t>FLOW RATE</t>
  </si>
  <si>
    <t>cfm</t>
  </si>
  <si>
    <t>fpm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</si>
</sst>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0" fontId="2" fillId="0" borderId="9" xfId="1" applyNumberFormat="1" applyFont="1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8" xfId="0" applyNumberFormat="1" applyBorder="1"/>
    <xf numFmtId="10" fontId="2" fillId="0" borderId="6" xfId="1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"/>
  <sheetViews>
    <sheetView tabSelected="1" zoomScale="115" zoomScaleNormal="115" workbookViewId="0">
      <selection activeCell="H2" sqref="H2:Q10"/>
    </sheetView>
  </sheetViews>
  <sheetFormatPr defaultRowHeight="15" x14ac:dyDescent="0.25"/>
  <cols>
    <col min="2" max="4" width="13.42578125" bestFit="1" customWidth="1"/>
    <col min="5" max="5" width="3.42578125" bestFit="1" customWidth="1"/>
    <col min="6" max="6" width="6.5703125" bestFit="1" customWidth="1"/>
    <col min="8" max="8" width="22.7109375" bestFit="1" customWidth="1"/>
    <col min="9" max="10" width="8.28515625" bestFit="1" customWidth="1"/>
    <col min="11" max="11" width="4.5703125" bestFit="1" customWidth="1"/>
    <col min="12" max="12" width="7.7109375" bestFit="1" customWidth="1"/>
    <col min="13" max="13" width="22.7109375" bestFit="1" customWidth="1"/>
    <col min="14" max="15" width="8.28515625" bestFit="1" customWidth="1"/>
    <col min="16" max="16" width="4.5703125" bestFit="1" customWidth="1"/>
    <col min="17" max="17" width="7.7109375" bestFit="1" customWidth="1"/>
  </cols>
  <sheetData>
    <row r="1" spans="2:17" ht="15.75" thickBot="1" x14ac:dyDescent="0.3"/>
    <row r="2" spans="2:17" ht="15.75" thickBot="1" x14ac:dyDescent="0.3">
      <c r="B2" s="14" t="s">
        <v>15</v>
      </c>
      <c r="C2" s="15"/>
      <c r="D2" s="15"/>
      <c r="E2" s="15"/>
      <c r="F2" s="16"/>
      <c r="H2" s="17" t="s">
        <v>16</v>
      </c>
      <c r="I2" s="18"/>
      <c r="J2" s="18"/>
      <c r="K2" s="18"/>
      <c r="L2" s="18"/>
      <c r="M2" s="18"/>
      <c r="N2" s="18"/>
      <c r="O2" s="18"/>
      <c r="P2" s="18"/>
      <c r="Q2" s="19"/>
    </row>
    <row r="3" spans="2:17" ht="15.75" thickBot="1" x14ac:dyDescent="0.3">
      <c r="B3" s="2"/>
      <c r="C3" s="1" t="s">
        <v>0</v>
      </c>
      <c r="D3" s="1" t="s">
        <v>1</v>
      </c>
      <c r="E3" s="1"/>
      <c r="F3" s="3"/>
      <c r="H3" s="17" t="s">
        <v>17</v>
      </c>
      <c r="I3" s="18"/>
      <c r="J3" s="18"/>
      <c r="K3" s="18"/>
      <c r="L3" s="19"/>
      <c r="M3" s="17" t="s">
        <v>18</v>
      </c>
      <c r="N3" s="18"/>
      <c r="O3" s="18"/>
      <c r="P3" s="18"/>
      <c r="Q3" s="19"/>
    </row>
    <row r="4" spans="2:17" x14ac:dyDescent="0.25">
      <c r="B4" s="2" t="s">
        <v>2</v>
      </c>
      <c r="C4" s="1">
        <v>32.1</v>
      </c>
      <c r="D4" s="1">
        <v>45</v>
      </c>
      <c r="E4" s="1" t="s">
        <v>11</v>
      </c>
      <c r="F4" s="3"/>
      <c r="H4" s="9"/>
      <c r="I4" s="10" t="s">
        <v>0</v>
      </c>
      <c r="J4" s="10" t="s">
        <v>1</v>
      </c>
      <c r="K4" s="10"/>
      <c r="L4" s="11"/>
      <c r="M4" s="9"/>
      <c r="N4" s="10" t="s">
        <v>0</v>
      </c>
      <c r="O4" s="10" t="s">
        <v>1</v>
      </c>
      <c r="P4" s="10"/>
      <c r="Q4" s="11"/>
    </row>
    <row r="5" spans="2:17" x14ac:dyDescent="0.25">
      <c r="B5" s="2" t="s">
        <v>3</v>
      </c>
      <c r="C5" s="1">
        <v>49</v>
      </c>
      <c r="D5" s="1">
        <v>49</v>
      </c>
      <c r="E5" s="1" t="s">
        <v>11</v>
      </c>
      <c r="F5" s="3"/>
      <c r="H5" s="2" t="s">
        <v>2</v>
      </c>
      <c r="I5" s="7">
        <v>14.5</v>
      </c>
      <c r="J5" s="7">
        <v>8.5</v>
      </c>
      <c r="K5" s="1" t="s">
        <v>11</v>
      </c>
      <c r="L5" s="3"/>
      <c r="M5" s="2" t="s">
        <v>3</v>
      </c>
      <c r="N5" s="7">
        <v>28.1</v>
      </c>
      <c r="O5" s="7">
        <v>28.1</v>
      </c>
      <c r="P5" s="1" t="s">
        <v>11</v>
      </c>
      <c r="Q5" s="3"/>
    </row>
    <row r="6" spans="2:17" x14ac:dyDescent="0.25">
      <c r="B6" s="2" t="s">
        <v>4</v>
      </c>
      <c r="C6" s="1">
        <v>11.8</v>
      </c>
      <c r="D6" s="1">
        <v>8.6</v>
      </c>
      <c r="E6" s="1" t="s">
        <v>11</v>
      </c>
      <c r="F6" s="3"/>
      <c r="H6" s="2" t="s">
        <v>4</v>
      </c>
      <c r="I6" s="7">
        <v>10.199999999999999</v>
      </c>
      <c r="J6" s="7">
        <v>21</v>
      </c>
      <c r="K6" s="1" t="s">
        <v>11</v>
      </c>
      <c r="L6" s="3"/>
      <c r="M6" s="2" t="s">
        <v>4</v>
      </c>
      <c r="N6" s="7">
        <v>32.1</v>
      </c>
      <c r="O6" s="7">
        <v>45</v>
      </c>
      <c r="P6" s="1" t="s">
        <v>11</v>
      </c>
      <c r="Q6" s="3"/>
    </row>
    <row r="7" spans="2:17" x14ac:dyDescent="0.25">
      <c r="B7" s="2" t="s">
        <v>7</v>
      </c>
      <c r="C7" s="1">
        <v>5.9</v>
      </c>
      <c r="D7" s="1">
        <v>5.8</v>
      </c>
      <c r="E7" s="1" t="s">
        <v>11</v>
      </c>
      <c r="F7" s="3"/>
      <c r="H7" s="2" t="s">
        <v>19</v>
      </c>
      <c r="I7" s="8">
        <v>8000</v>
      </c>
      <c r="J7" s="8">
        <v>8000</v>
      </c>
      <c r="K7" s="1" t="s">
        <v>23</v>
      </c>
      <c r="L7" s="3"/>
      <c r="M7" s="2" t="s">
        <v>19</v>
      </c>
      <c r="N7" s="8">
        <v>8000</v>
      </c>
      <c r="O7" s="8">
        <v>8000</v>
      </c>
      <c r="P7" s="1" t="s">
        <v>23</v>
      </c>
      <c r="Q7" s="3"/>
    </row>
    <row r="8" spans="2:17" ht="17.25" x14ac:dyDescent="0.25">
      <c r="B8" s="2" t="s">
        <v>8</v>
      </c>
      <c r="C8" s="1">
        <v>5.9</v>
      </c>
      <c r="D8" s="1">
        <v>5.9</v>
      </c>
      <c r="E8" s="1" t="s">
        <v>11</v>
      </c>
      <c r="F8" s="3"/>
      <c r="H8" s="2" t="s">
        <v>20</v>
      </c>
      <c r="I8" s="7">
        <f>I5*I6*2</f>
        <v>295.79999999999995</v>
      </c>
      <c r="J8" s="7">
        <f>J5*J6*2</f>
        <v>357</v>
      </c>
      <c r="K8" s="1" t="s">
        <v>12</v>
      </c>
      <c r="L8" s="3"/>
      <c r="M8" s="2" t="s">
        <v>20</v>
      </c>
      <c r="N8" s="7">
        <f>N5*N6</f>
        <v>902.0100000000001</v>
      </c>
      <c r="O8" s="7">
        <f>O5*O6</f>
        <v>1264.5</v>
      </c>
      <c r="P8" s="1" t="s">
        <v>12</v>
      </c>
      <c r="Q8" s="3"/>
    </row>
    <row r="9" spans="2:17" ht="17.25" x14ac:dyDescent="0.25">
      <c r="B9" s="2" t="s">
        <v>5</v>
      </c>
      <c r="C9" s="1">
        <f>C8*C7/2</f>
        <v>17.405000000000001</v>
      </c>
      <c r="D9" s="1">
        <f>D8*D7/2</f>
        <v>17.11</v>
      </c>
      <c r="E9" s="1" t="s">
        <v>12</v>
      </c>
      <c r="F9" s="3"/>
      <c r="H9" s="2" t="s">
        <v>20</v>
      </c>
      <c r="I9" s="7">
        <f>I8/144</f>
        <v>2.0541666666666663</v>
      </c>
      <c r="J9" s="7">
        <f>J8/144</f>
        <v>2.4791666666666665</v>
      </c>
      <c r="K9" s="1" t="s">
        <v>21</v>
      </c>
      <c r="L9" s="3"/>
      <c r="M9" s="2" t="s">
        <v>20</v>
      </c>
      <c r="N9" s="7">
        <f>N8/144</f>
        <v>6.263958333333334</v>
      </c>
      <c r="O9" s="7">
        <f>O8/144</f>
        <v>8.78125</v>
      </c>
      <c r="P9" s="1" t="s">
        <v>21</v>
      </c>
      <c r="Q9" s="13"/>
    </row>
    <row r="10" spans="2:17" ht="18" thickBot="1" x14ac:dyDescent="0.3">
      <c r="B10" s="2" t="s">
        <v>9</v>
      </c>
      <c r="C10" s="1">
        <f>C6*C5</f>
        <v>578.20000000000005</v>
      </c>
      <c r="D10" s="1">
        <f>D6*D5</f>
        <v>421.4</v>
      </c>
      <c r="E10" s="1" t="s">
        <v>12</v>
      </c>
      <c r="F10" s="3"/>
      <c r="H10" s="4" t="s">
        <v>22</v>
      </c>
      <c r="I10" s="12">
        <f>I7/I9</f>
        <v>3894.523326572009</v>
      </c>
      <c r="J10" s="12">
        <f>J7/J9</f>
        <v>3226.8907563025214</v>
      </c>
      <c r="K10" s="5" t="s">
        <v>24</v>
      </c>
      <c r="L10" s="6">
        <f>((I10-J10)/AVERAGE(I10:J10))</f>
        <v>0.18750000000000011</v>
      </c>
      <c r="M10" s="4" t="s">
        <v>22</v>
      </c>
      <c r="N10" s="12">
        <f>N7/N9</f>
        <v>1277.1477034622674</v>
      </c>
      <c r="O10" s="12">
        <f>O7/O9</f>
        <v>911.03202846975091</v>
      </c>
      <c r="P10" s="5" t="s">
        <v>24</v>
      </c>
      <c r="Q10" s="6">
        <f>(ABS(N10-O10)/AVERAGE(N10:O10))</f>
        <v>0.33463035019455228</v>
      </c>
    </row>
    <row r="11" spans="2:17" ht="17.25" x14ac:dyDescent="0.25">
      <c r="B11" s="2" t="s">
        <v>10</v>
      </c>
      <c r="C11" s="1">
        <f>C10-C9</f>
        <v>560.79500000000007</v>
      </c>
      <c r="D11" s="1">
        <f>D10-D9</f>
        <v>404.28999999999996</v>
      </c>
      <c r="E11" s="1" t="s">
        <v>12</v>
      </c>
      <c r="F11" s="3"/>
    </row>
    <row r="12" spans="2:17" ht="17.25" x14ac:dyDescent="0.25">
      <c r="B12" s="2" t="s">
        <v>6</v>
      </c>
      <c r="C12" s="1">
        <f>C11*C4</f>
        <v>18001.519500000002</v>
      </c>
      <c r="D12" s="1">
        <f>D11*D4</f>
        <v>18193.05</v>
      </c>
      <c r="E12" s="1" t="s">
        <v>13</v>
      </c>
      <c r="F12" s="3"/>
    </row>
    <row r="13" spans="2:17" ht="18" thickBot="1" x14ac:dyDescent="0.3">
      <c r="B13" s="4" t="s">
        <v>6</v>
      </c>
      <c r="C13" s="5">
        <f>C12/(12^3)</f>
        <v>10.417546006944447</v>
      </c>
      <c r="D13" s="5">
        <f>D12/(12^3)</f>
        <v>10.528385416666666</v>
      </c>
      <c r="E13" s="5" t="s">
        <v>14</v>
      </c>
      <c r="F13" s="6">
        <f>(ABS(C13-D13)/AVERAGE(C13:D13))</f>
        <v>1.0583383233774597E-2</v>
      </c>
    </row>
  </sheetData>
  <mergeCells count="4">
    <mergeCell ref="B2:F2"/>
    <mergeCell ref="H3:L3"/>
    <mergeCell ref="M3:Q3"/>
    <mergeCell ref="H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2012-12-06T15:26:26Z</dcterms:created>
  <dcterms:modified xsi:type="dcterms:W3CDTF">2012-12-06T19:17:05Z</dcterms:modified>
</cp:coreProperties>
</file>