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40" yWindow="570" windowWidth="19440" windowHeight="787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2" l="1"/>
  <c r="E9" i="2" l="1"/>
  <c r="B32" i="2" l="1"/>
  <c r="B34" i="2" s="1"/>
  <c r="E23" i="2"/>
  <c r="E22" i="2"/>
  <c r="E24" i="2" s="1"/>
  <c r="E19" i="2"/>
  <c r="E17" i="2"/>
  <c r="E15" i="2"/>
  <c r="E20" i="2" l="1"/>
  <c r="D43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<sst xmlns="http://schemas.openxmlformats.org/spreadsheetml/2006/main" count="93" uniqueCount="69">
  <si>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</si>
  <si>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</si>
  <si>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</si>
  <si>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</si>
  <si>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</si>
  <si>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</si>
  <si>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</si>
  <si>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</si>
  <si>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</si>
  <si>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</si>
  <si>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</si>
  <si>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</si>
  <si>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</si>
  <si>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</si>
  <si>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</si>
  <si>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</si>
  <si>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</si>
  <si>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</si>
  <si>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</si>
  <si>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</si>
  <si>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</si>
  <si>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</si>
  <si>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</si>
  <si>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</si>
  <si>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</si>
  <si>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</si>
  <si>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</si>
  <si>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</si>
  <si>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</si>
  <si>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</si>
  <si>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</si>
  <si>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</si>
  <si>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</si>
  <si>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</si>
  <si>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</si>
  <si>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</si>
  <si>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</si>
  <si>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</si>
  <si>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</si>
  <si>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</si>
  <si>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</si>
  <si>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</si>
  <si>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</si>
  <si>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</si>
  <si>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</si>
  <si>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</si>
  <si>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</si>
  <si>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</si>
  <si>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</si>
  <si>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</si>
  <si>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</si>
  <si>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</si>
  <si>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</si>
  <si>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</si>
  <si>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</si>
  <si>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</si>
  <si>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</si>
  <si>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</si>
  <si>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Fire Damper</t>
  </si>
  <si>
    <t>Gripples</t>
  </si>
  <si>
    <t>Airplane Ticket</t>
  </si>
  <si>
    <t>Plenum</t>
  </si>
  <si>
    <t>($1000 per day)</t>
  </si>
  <si>
    <t>Lift Equipment Rental/Other</t>
  </si>
  <si>
    <t>Schaffler</t>
  </si>
  <si>
    <t>Brooks Allen Plant 1</t>
  </si>
  <si>
    <t>DJT</t>
  </si>
  <si>
    <t>System 1</t>
  </si>
  <si>
    <t>Jacob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</si>
</sst>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  <xf numFmtId="14" fontId="0" fillId="0" borderId="0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35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50</v>
      </c>
      <c r="O3" s="43" t="s">
        <v>47</v>
      </c>
      <c r="P3" s="42"/>
    </row>
    <row r="4" spans="1:16" s="1" customFormat="1" x14ac:dyDescent="0.25">
      <c r="A4" s="2" t="s">
        <v>0</v>
      </c>
      <c r="B4" s="2" t="s">
        <v>46</v>
      </c>
      <c r="C4" s="19" t="s">
        <v>42</v>
      </c>
      <c r="D4" s="19" t="s">
        <v>38</v>
      </c>
      <c r="E4" s="8" t="s">
        <v>43</v>
      </c>
      <c r="F4" s="8" t="s">
        <v>44</v>
      </c>
      <c r="G4" s="8" t="s">
        <v>7</v>
      </c>
      <c r="H4" s="9" t="s">
        <v>17</v>
      </c>
      <c r="I4" s="9" t="s">
        <v>45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48</v>
      </c>
      <c r="P4" s="21" t="s">
        <v>49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39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39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39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39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39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39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36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39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37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39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A23" zoomScaleNormal="100" workbookViewId="0">
      <selection activeCell="E23" sqref="E23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64</v>
      </c>
      <c r="C3" s="1"/>
      <c r="D3" s="5" t="s">
        <v>41</v>
      </c>
      <c r="E3" t="s">
        <v>65</v>
      </c>
    </row>
    <row r="4" spans="1:7" x14ac:dyDescent="0.25">
      <c r="A4" s="1"/>
      <c r="B4" s="1" t="s">
        <v>67</v>
      </c>
      <c r="C4" s="1"/>
      <c r="D4" s="5" t="s">
        <v>40</v>
      </c>
      <c r="E4" s="44">
        <v>42131</v>
      </c>
    </row>
    <row r="5" spans="1:7" ht="16.5" thickBot="1" x14ac:dyDescent="0.3">
      <c r="A5" s="1"/>
      <c r="B5" s="1"/>
      <c r="C5" s="1"/>
      <c r="D5" s="5" t="s">
        <v>25</v>
      </c>
      <c r="E5">
        <v>5111501</v>
      </c>
      <c r="F5" s="65" t="s">
        <v>56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54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52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/>
      <c r="C9" s="50"/>
      <c r="D9" s="46">
        <v>0</v>
      </c>
      <c r="E9" s="51">
        <f>C9/(1-D9)</f>
        <v>0</v>
      </c>
      <c r="F9" s="47"/>
      <c r="G9" s="28"/>
    </row>
    <row r="10" spans="1:7" x14ac:dyDescent="0.25">
      <c r="B10" s="48"/>
      <c r="C10" s="52"/>
      <c r="D10" s="53">
        <v>0</v>
      </c>
      <c r="E10" s="54"/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53</v>
      </c>
      <c r="E15" s="75">
        <f>SUM(E9:E14)</f>
        <v>0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68</v>
      </c>
      <c r="C17" s="50">
        <v>6086.99</v>
      </c>
      <c r="D17" s="46">
        <v>0.35</v>
      </c>
      <c r="E17" s="51">
        <f>(1.1*C17)/(1-D17)</f>
        <v>10301.06</v>
      </c>
      <c r="F17" s="47"/>
      <c r="G17" s="28" t="s">
        <v>66</v>
      </c>
    </row>
    <row r="18" spans="1:7" x14ac:dyDescent="0.25">
      <c r="A18" s="1"/>
      <c r="B18" s="48" t="s">
        <v>58</v>
      </c>
      <c r="C18" s="52">
        <v>150</v>
      </c>
      <c r="D18" s="53">
        <v>0</v>
      </c>
      <c r="E18" s="54">
        <f>C18</f>
        <v>150</v>
      </c>
    </row>
    <row r="19" spans="1:7" ht="15.75" thickBot="1" x14ac:dyDescent="0.3">
      <c r="A19" s="1"/>
      <c r="B19" s="49" t="s">
        <v>61</v>
      </c>
      <c r="C19" s="55">
        <v>150</v>
      </c>
      <c r="D19" s="56">
        <v>0</v>
      </c>
      <c r="E19" s="57">
        <f>C19</f>
        <v>150</v>
      </c>
    </row>
    <row r="20" spans="1:7" ht="15.75" thickBot="1" x14ac:dyDescent="0.3">
      <c r="A20" s="1"/>
      <c r="B20" s="27"/>
      <c r="C20" s="58"/>
      <c r="D20" s="63" t="s">
        <v>53</v>
      </c>
      <c r="E20" s="60">
        <f>SUM(E17:E19)</f>
        <v>10601.06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59</v>
      </c>
      <c r="C22" s="50">
        <v>200</v>
      </c>
      <c r="D22" s="46">
        <v>1</v>
      </c>
      <c r="E22" s="51">
        <f>C22*(1+D22)</f>
        <v>400</v>
      </c>
      <c r="F22" s="47"/>
      <c r="G22" s="28" t="s">
        <v>66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53</v>
      </c>
      <c r="E24" s="77">
        <f>E22</f>
        <v>400</v>
      </c>
      <c r="F24" s="64"/>
    </row>
    <row r="26" spans="1:7" x14ac:dyDescent="0.25">
      <c r="A26" s="1"/>
    </row>
    <row r="27" spans="1:7" ht="15.75" thickBot="1" x14ac:dyDescent="0.3">
      <c r="A27" s="1"/>
      <c r="C27" s="1" t="s">
        <v>29</v>
      </c>
      <c r="D27" s="1" t="s">
        <v>30</v>
      </c>
      <c r="E27" s="1" t="s">
        <v>31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32</v>
      </c>
      <c r="C28" s="28">
        <v>2</v>
      </c>
      <c r="D28" s="28">
        <v>3</v>
      </c>
      <c r="E28" s="28">
        <v>4</v>
      </c>
      <c r="F28" s="47"/>
      <c r="G28" s="28" t="s">
        <v>66</v>
      </c>
    </row>
    <row r="29" spans="1:7" ht="15.75" thickBot="1" x14ac:dyDescent="0.3">
      <c r="A29" s="6"/>
      <c r="B29" s="29" t="s">
        <v>33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34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57</v>
      </c>
      <c r="B32" s="60">
        <f>SUM(C28:D28)*1800</f>
        <v>9000</v>
      </c>
      <c r="C32" s="47"/>
      <c r="D32" s="28"/>
    </row>
    <row r="33" spans="1:6" ht="15.75" thickBot="1" x14ac:dyDescent="0.3">
      <c r="A33" s="1" t="s">
        <v>51</v>
      </c>
      <c r="B33" s="28"/>
    </row>
    <row r="34" spans="1:6" ht="15.75" thickBot="1" x14ac:dyDescent="0.3">
      <c r="A34" s="63" t="s">
        <v>53</v>
      </c>
      <c r="B34" s="62">
        <f>SUM(B32:B33)</f>
        <v>9000</v>
      </c>
      <c r="C34" s="64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63</v>
      </c>
      <c r="B36" s="60"/>
      <c r="C36" s="47"/>
      <c r="D36" s="28"/>
    </row>
    <row r="37" spans="1:6" ht="15.75" thickBot="1" x14ac:dyDescent="0.3">
      <c r="A37" s="6" t="s">
        <v>62</v>
      </c>
      <c r="B37" s="60"/>
      <c r="C37" s="78"/>
      <c r="D37" s="27"/>
    </row>
    <row r="38" spans="1:6" ht="15.75" thickBot="1" x14ac:dyDescent="0.3">
      <c r="A38" s="1" t="s">
        <v>60</v>
      </c>
      <c r="B38" s="60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3" t="s">
        <v>53</v>
      </c>
      <c r="B41" s="62"/>
      <c r="C41" s="64"/>
    </row>
    <row r="42" spans="1:6" ht="15.75" thickBot="1" x14ac:dyDescent="0.3">
      <c r="B42" s="27"/>
      <c r="E42" t="s">
        <v>54</v>
      </c>
      <c r="F42" t="s">
        <v>55</v>
      </c>
    </row>
    <row r="43" spans="1:6" ht="15.75" thickBot="1" x14ac:dyDescent="0.3">
      <c r="A43" s="6" t="s">
        <v>15</v>
      </c>
      <c r="B43" s="61"/>
      <c r="D43" s="62">
        <f>B41+B34+E24+E20+E15</f>
        <v>20001.059999999998</v>
      </c>
      <c r="E43" s="64"/>
      <c r="F43" s="64"/>
    </row>
  </sheetData>
  <printOptions gridLines="1"/>
  <pageMargins left="0.7" right="0.7" top="0.75" bottom="0.75" header="0.3" footer="0.3"/>
  <pageSetup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Daniel Taylor</cp:lastModifiedBy>
  <cp:lastPrinted>2015-05-12T17:27:31Z</cp:lastPrinted>
  <dcterms:created xsi:type="dcterms:W3CDTF">2013-10-01T11:31:33Z</dcterms:created>
  <dcterms:modified xsi:type="dcterms:W3CDTF">2015-05-12T18:28:23Z</dcterms:modified>
</cp:coreProperties>
</file>