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10" windowWidth="13395" windowHeight="4815"/>
  </bookViews>
  <sheets>
    <sheet name="Surface Study" sheetId="1" r:id="rId1"/>
    <sheet name="Volume Study" sheetId="2" r:id="rId2"/>
  </sheets>
  <definedNames>
    <definedName name="solver_adj" localSheetId="0" hidden="1">'Surface Study'!$J$4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'Surface Study'!$K$4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2600</definedName>
    <definedName name="solver_ver" localSheetId="0" hidden="1">3</definedName>
  </definedNames>
  <calcPr calcId="145621"/>
</workbook>
</file>

<file path=xl/calcChain.xml><?xml version="1.0" encoding="utf-8"?>
<calcChain xmlns="http://schemas.openxmlformats.org/spreadsheetml/2006/main">
  <c r="K12" i="1" l="1"/>
  <c r="H13" i="1"/>
  <c r="H14" i="1"/>
  <c r="H15" i="1"/>
  <c r="H16" i="1"/>
  <c r="H12" i="1"/>
  <c r="E16" i="1"/>
  <c r="F16" i="1" s="1"/>
  <c r="G16" i="1" s="1"/>
  <c r="E15" i="1"/>
  <c r="F15" i="1" s="1"/>
  <c r="G15" i="1" s="1"/>
  <c r="E14" i="1"/>
  <c r="F14" i="1" s="1"/>
  <c r="G14" i="1" s="1"/>
  <c r="E13" i="1"/>
  <c r="F13" i="1" s="1"/>
  <c r="G13" i="1" s="1"/>
  <c r="F12" i="1"/>
  <c r="G12" i="1" s="1"/>
  <c r="E12" i="1"/>
  <c r="H5" i="1" l="1"/>
  <c r="H6" i="1"/>
  <c r="H7" i="1"/>
  <c r="H8" i="1"/>
  <c r="G5" i="1"/>
  <c r="G6" i="1"/>
  <c r="G7" i="1"/>
  <c r="G8" i="1"/>
  <c r="G4" i="1"/>
  <c r="H4" i="1" s="1"/>
  <c r="C11" i="2" l="1"/>
  <c r="D11" i="2" s="1"/>
  <c r="F11" i="2" s="1"/>
  <c r="G11" i="2" s="1"/>
  <c r="H11" i="2" s="1"/>
  <c r="E13" i="2"/>
  <c r="E14" i="2"/>
  <c r="E15" i="2"/>
  <c r="E12" i="2"/>
  <c r="F5" i="2"/>
  <c r="C13" i="2" s="1"/>
  <c r="D13" i="2" s="1"/>
  <c r="F6" i="2"/>
  <c r="C14" i="2" s="1"/>
  <c r="D14" i="2" s="1"/>
  <c r="F7" i="2"/>
  <c r="C15" i="2" s="1"/>
  <c r="D15" i="2" s="1"/>
  <c r="F4" i="2"/>
  <c r="C12" i="2" s="1"/>
  <c r="D12" i="2" s="1"/>
  <c r="E5" i="1"/>
  <c r="F5" i="1"/>
  <c r="E6" i="1"/>
  <c r="F6" i="1"/>
  <c r="E7" i="1"/>
  <c r="F7" i="1"/>
  <c r="E8" i="1"/>
  <c r="F8" i="1"/>
  <c r="E4" i="1"/>
  <c r="F4" i="1" s="1"/>
  <c r="F12" i="2" l="1"/>
  <c r="G12" i="2" s="1"/>
  <c r="H12" i="2" s="1"/>
  <c r="I4" i="2" s="1"/>
  <c r="F13" i="2"/>
  <c r="G13" i="2" s="1"/>
  <c r="H13" i="2" s="1"/>
  <c r="F15" i="2"/>
  <c r="G15" i="2" s="1"/>
  <c r="H15" i="2" s="1"/>
  <c r="F14" i="2"/>
  <c r="G14" i="2" s="1"/>
  <c r="H14" i="2" s="1"/>
  <c r="K4" i="1"/>
</calcChain>
</file>

<file path=xl/sharedStrings.xml><?xml version="1.0" encoding="utf-8"?>
<sst xmlns="http://schemas.openxmlformats.org/spreadsheetml/2006/main" count="40" uniqueCount="31">
  <si>
    <t>Section</t>
  </si>
  <si>
    <t>Length</t>
  </si>
  <si>
    <t>Width</t>
  </si>
  <si>
    <t>Area</t>
  </si>
  <si>
    <t>Area (in^2)</t>
  </si>
  <si>
    <t>Area (ft^2)</t>
  </si>
  <si>
    <t>CFM Required</t>
  </si>
  <si>
    <t>Table-Top CFM Required</t>
  </si>
  <si>
    <t>Face</t>
  </si>
  <si>
    <t>A</t>
  </si>
  <si>
    <t>B</t>
  </si>
  <si>
    <t>C</t>
  </si>
  <si>
    <t>D</t>
  </si>
  <si>
    <t>E</t>
  </si>
  <si>
    <t>Top Length</t>
  </si>
  <si>
    <t>Bottom Length</t>
  </si>
  <si>
    <t>Height</t>
  </si>
  <si>
    <t>Volume</t>
  </si>
  <si>
    <t>Area - 1</t>
  </si>
  <si>
    <t>Trapazoid V</t>
  </si>
  <si>
    <t>Prism V</t>
  </si>
  <si>
    <t>Total (in^3)</t>
  </si>
  <si>
    <t>Total (ft^3)</t>
  </si>
  <si>
    <t>Air Exchanges per minute</t>
  </si>
  <si>
    <t>Total CFM Required</t>
  </si>
  <si>
    <t>Table-Top CFM Required (Give FPM, Need CFM)</t>
  </si>
  <si>
    <t>Table-Top CFM Required (Give CFM, Need FPM)</t>
  </si>
  <si>
    <t xml:space="preserve">FPM </t>
  </si>
  <si>
    <t>FPM</t>
  </si>
  <si>
    <t>CFM</t>
  </si>
  <si>
    <t>% Efficient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</si>
</sst>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2" fontId="0" fillId="0" borderId="0" xfId="0" applyNumberFormat="1" applyBorder="1"/>
    <xf numFmtId="0" fontId="0" fillId="0" borderId="8" xfId="0" applyBorder="1"/>
    <xf numFmtId="2" fontId="0" fillId="0" borderId="8" xfId="0" applyNumberFormat="1" applyBorder="1"/>
    <xf numFmtId="0" fontId="0" fillId="0" borderId="9" xfId="0" applyBorder="1"/>
    <xf numFmtId="0" fontId="0" fillId="2" borderId="8" xfId="0" applyFill="1" applyBorder="1"/>
    <xf numFmtId="2" fontId="0" fillId="3" borderId="8" xfId="0" applyNumberFormat="1" applyFill="1" applyBorder="1"/>
    <xf numFmtId="2" fontId="0" fillId="0" borderId="0" xfId="0" applyNumberFormat="1"/>
    <xf numFmtId="0" fontId="0" fillId="0" borderId="0" xfId="0" applyAlignment="1">
      <alignment wrapText="1"/>
    </xf>
    <xf numFmtId="0" fontId="0" fillId="0" borderId="8" xfId="0" applyBorder="1" applyAlignment="1">
      <alignment wrapText="1"/>
    </xf>
    <xf numFmtId="2" fontId="0" fillId="2" borderId="8" xfId="0" applyNumberFormat="1" applyFill="1" applyBorder="1"/>
    <xf numFmtId="0" fontId="0" fillId="0" borderId="10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10" xfId="0" applyBorder="1"/>
    <xf numFmtId="0" fontId="0" fillId="0" borderId="11" xfId="0" applyBorder="1"/>
    <xf numFmtId="2" fontId="0" fillId="0" borderId="12" xfId="0" applyNumberFormat="1" applyBorder="1"/>
    <xf numFmtId="0" fontId="1" fillId="0" borderId="0" xfId="0" applyFont="1" applyBorder="1" applyAlignment="1"/>
    <xf numFmtId="0" fontId="0" fillId="0" borderId="13" xfId="0" applyBorder="1" applyAlignment="1">
      <alignment wrapText="1"/>
    </xf>
    <xf numFmtId="2" fontId="0" fillId="3" borderId="13" xfId="0" applyNumberFormat="1" applyFill="1" applyBorder="1"/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6"/>
  <sheetViews>
    <sheetView tabSelected="1" zoomScaleNormal="100" workbookViewId="0">
      <selection activeCell="I20" sqref="I20"/>
    </sheetView>
  </sheetViews>
  <sheetFormatPr defaultRowHeight="15" x14ac:dyDescent="0.25"/>
  <cols>
    <col min="2" max="2" width="7.5703125" bestFit="1" customWidth="1"/>
    <col min="3" max="3" width="7" bestFit="1" customWidth="1"/>
    <col min="4" max="4" width="6.42578125" bestFit="1" customWidth="1"/>
    <col min="5" max="5" width="10.7109375" bestFit="1" customWidth="1"/>
    <col min="6" max="6" width="10.42578125" bestFit="1" customWidth="1"/>
    <col min="7" max="7" width="10.42578125" customWidth="1"/>
    <col min="8" max="8" width="13.5703125" bestFit="1" customWidth="1"/>
    <col min="10" max="10" width="12.140625" bestFit="1" customWidth="1"/>
    <col min="11" max="11" width="13.5703125" bestFit="1" customWidth="1"/>
  </cols>
  <sheetData>
    <row r="2" spans="2:11" ht="23.25" x14ac:dyDescent="0.35">
      <c r="B2" s="25" t="s">
        <v>25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x14ac:dyDescent="0.25">
      <c r="B3" s="9" t="s">
        <v>0</v>
      </c>
      <c r="C3" s="9" t="s">
        <v>1</v>
      </c>
      <c r="D3" s="9" t="s">
        <v>2</v>
      </c>
      <c r="E3" s="9" t="s">
        <v>4</v>
      </c>
      <c r="F3" s="9" t="s">
        <v>5</v>
      </c>
      <c r="G3" s="9" t="s">
        <v>30</v>
      </c>
      <c r="H3" s="9" t="s">
        <v>6</v>
      </c>
      <c r="I3" s="2"/>
      <c r="J3" s="7" t="s">
        <v>28</v>
      </c>
      <c r="K3" s="7" t="s">
        <v>29</v>
      </c>
    </row>
    <row r="4" spans="2:11" x14ac:dyDescent="0.25">
      <c r="B4" s="7">
        <v>1</v>
      </c>
      <c r="C4" s="7">
        <v>24</v>
      </c>
      <c r="D4" s="8">
        <v>28.625</v>
      </c>
      <c r="E4" s="8">
        <f>D4*C4</f>
        <v>687</v>
      </c>
      <c r="F4" s="8">
        <f>E4/144</f>
        <v>4.770833333333333</v>
      </c>
      <c r="G4" s="8">
        <f>F4*0.6</f>
        <v>2.8624999999999998</v>
      </c>
      <c r="H4" s="8">
        <f>G4*$J$4</f>
        <v>878.78749999999991</v>
      </c>
      <c r="I4" s="2"/>
      <c r="J4" s="10">
        <v>307</v>
      </c>
      <c r="K4" s="11">
        <f>SUM(H4:H8)</f>
        <v>5053.0281250000007</v>
      </c>
    </row>
    <row r="5" spans="2:11" x14ac:dyDescent="0.25">
      <c r="B5" s="7">
        <v>2</v>
      </c>
      <c r="C5" s="7">
        <v>30</v>
      </c>
      <c r="D5" s="8">
        <v>28.625</v>
      </c>
      <c r="E5" s="8">
        <f t="shared" ref="E5:E8" si="0">D5*C5</f>
        <v>858.75</v>
      </c>
      <c r="F5" s="8">
        <f t="shared" ref="F5:F8" si="1">E5/144</f>
        <v>5.963541666666667</v>
      </c>
      <c r="G5" s="8">
        <f t="shared" ref="G5:G8" si="2">F5*0.6</f>
        <v>3.578125</v>
      </c>
      <c r="H5" s="8">
        <f t="shared" ref="H5:H8" si="3">G5*$J$4</f>
        <v>1098.484375</v>
      </c>
      <c r="I5" s="2"/>
      <c r="J5" s="2"/>
      <c r="K5" s="3"/>
    </row>
    <row r="6" spans="2:11" x14ac:dyDescent="0.25">
      <c r="B6" s="7">
        <v>3</v>
      </c>
      <c r="C6" s="7">
        <v>30</v>
      </c>
      <c r="D6" s="8">
        <v>28.625</v>
      </c>
      <c r="E6" s="8">
        <f t="shared" si="0"/>
        <v>858.75</v>
      </c>
      <c r="F6" s="8">
        <f t="shared" si="1"/>
        <v>5.963541666666667</v>
      </c>
      <c r="G6" s="8">
        <f t="shared" si="2"/>
        <v>3.578125</v>
      </c>
      <c r="H6" s="8">
        <f t="shared" si="3"/>
        <v>1098.484375</v>
      </c>
      <c r="I6" s="2"/>
      <c r="J6" s="2"/>
      <c r="K6" s="3"/>
    </row>
    <row r="7" spans="2:11" x14ac:dyDescent="0.25">
      <c r="B7" s="7">
        <v>4</v>
      </c>
      <c r="C7" s="7">
        <v>30</v>
      </c>
      <c r="D7" s="8">
        <v>28.625</v>
      </c>
      <c r="E7" s="8">
        <f t="shared" si="0"/>
        <v>858.75</v>
      </c>
      <c r="F7" s="8">
        <f t="shared" si="1"/>
        <v>5.963541666666667</v>
      </c>
      <c r="G7" s="8">
        <f t="shared" si="2"/>
        <v>3.578125</v>
      </c>
      <c r="H7" s="8">
        <f t="shared" si="3"/>
        <v>1098.484375</v>
      </c>
      <c r="I7" s="2"/>
      <c r="J7" s="2"/>
      <c r="K7" s="3"/>
    </row>
    <row r="8" spans="2:11" ht="15.75" thickBot="1" x14ac:dyDescent="0.3">
      <c r="B8" s="7">
        <v>5</v>
      </c>
      <c r="C8" s="7">
        <v>24</v>
      </c>
      <c r="D8" s="8">
        <v>28.625</v>
      </c>
      <c r="E8" s="8">
        <f t="shared" si="0"/>
        <v>687</v>
      </c>
      <c r="F8" s="8">
        <f t="shared" si="1"/>
        <v>4.770833333333333</v>
      </c>
      <c r="G8" s="8">
        <f t="shared" si="2"/>
        <v>2.8624999999999998</v>
      </c>
      <c r="H8" s="8">
        <f t="shared" si="3"/>
        <v>878.78749999999991</v>
      </c>
      <c r="I8" s="4"/>
      <c r="J8" s="4"/>
      <c r="K8" s="5"/>
    </row>
    <row r="10" spans="2:11" ht="23.25" x14ac:dyDescent="0.35">
      <c r="B10" s="25" t="s">
        <v>26</v>
      </c>
      <c r="C10" s="25"/>
      <c r="D10" s="25"/>
      <c r="E10" s="25"/>
      <c r="F10" s="25"/>
      <c r="G10" s="25"/>
      <c r="H10" s="25"/>
      <c r="I10" s="25"/>
      <c r="J10" s="25"/>
      <c r="K10" s="25"/>
    </row>
    <row r="11" spans="2:11" x14ac:dyDescent="0.25">
      <c r="B11" s="9" t="s">
        <v>0</v>
      </c>
      <c r="C11" s="9" t="s">
        <v>1</v>
      </c>
      <c r="D11" s="9" t="s">
        <v>2</v>
      </c>
      <c r="E11" s="9" t="s">
        <v>4</v>
      </c>
      <c r="F11" s="9" t="s">
        <v>5</v>
      </c>
      <c r="G11" s="9" t="s">
        <v>30</v>
      </c>
      <c r="H11" s="9" t="s">
        <v>6</v>
      </c>
      <c r="I11" s="2"/>
      <c r="J11" s="7" t="s">
        <v>29</v>
      </c>
      <c r="K11" s="7" t="s">
        <v>27</v>
      </c>
    </row>
    <row r="12" spans="2:11" x14ac:dyDescent="0.25">
      <c r="B12" s="7">
        <v>1</v>
      </c>
      <c r="C12" s="7">
        <v>24</v>
      </c>
      <c r="D12" s="8">
        <v>28.625</v>
      </c>
      <c r="E12" s="8">
        <f>D12*C12</f>
        <v>687</v>
      </c>
      <c r="F12" s="8">
        <f>E12/144</f>
        <v>4.770833333333333</v>
      </c>
      <c r="G12" s="8">
        <f>F12*0.6</f>
        <v>2.8624999999999998</v>
      </c>
      <c r="H12" s="8">
        <f>($J$12/5)/G12</f>
        <v>349.34497816593887</v>
      </c>
      <c r="I12" s="2"/>
      <c r="J12" s="10">
        <v>5000</v>
      </c>
      <c r="K12" s="11">
        <f>AVERAGE(H12:H16)</f>
        <v>307.42358078602621</v>
      </c>
    </row>
    <row r="13" spans="2:11" x14ac:dyDescent="0.25">
      <c r="B13" s="7">
        <v>2</v>
      </c>
      <c r="C13" s="7">
        <v>30</v>
      </c>
      <c r="D13" s="8">
        <v>28.625</v>
      </c>
      <c r="E13" s="8">
        <f t="shared" ref="E13:E16" si="4">D13*C13</f>
        <v>858.75</v>
      </c>
      <c r="F13" s="8">
        <f t="shared" ref="F13:F16" si="5">E13/144</f>
        <v>5.963541666666667</v>
      </c>
      <c r="G13" s="8">
        <f t="shared" ref="G13:G16" si="6">F13*0.6</f>
        <v>3.578125</v>
      </c>
      <c r="H13" s="8">
        <f t="shared" ref="H13:H16" si="7">($J$12/5)/G13</f>
        <v>279.47598253275112</v>
      </c>
      <c r="I13" s="2"/>
      <c r="J13" s="2"/>
      <c r="K13" s="3"/>
    </row>
    <row r="14" spans="2:11" x14ac:dyDescent="0.25">
      <c r="B14" s="7">
        <v>3</v>
      </c>
      <c r="C14" s="7">
        <v>30</v>
      </c>
      <c r="D14" s="8">
        <v>28.625</v>
      </c>
      <c r="E14" s="8">
        <f t="shared" si="4"/>
        <v>858.75</v>
      </c>
      <c r="F14" s="8">
        <f t="shared" si="5"/>
        <v>5.963541666666667</v>
      </c>
      <c r="G14" s="8">
        <f t="shared" si="6"/>
        <v>3.578125</v>
      </c>
      <c r="H14" s="8">
        <f t="shared" si="7"/>
        <v>279.47598253275112</v>
      </c>
      <c r="I14" s="2"/>
      <c r="J14" s="2"/>
      <c r="K14" s="3"/>
    </row>
    <row r="15" spans="2:11" x14ac:dyDescent="0.25">
      <c r="B15" s="7">
        <v>4</v>
      </c>
      <c r="C15" s="7">
        <v>30</v>
      </c>
      <c r="D15" s="8">
        <v>28.625</v>
      </c>
      <c r="E15" s="8">
        <f t="shared" si="4"/>
        <v>858.75</v>
      </c>
      <c r="F15" s="8">
        <f t="shared" si="5"/>
        <v>5.963541666666667</v>
      </c>
      <c r="G15" s="8">
        <f t="shared" si="6"/>
        <v>3.578125</v>
      </c>
      <c r="H15" s="8">
        <f t="shared" si="7"/>
        <v>279.47598253275112</v>
      </c>
      <c r="I15" s="2"/>
      <c r="J15" s="2"/>
      <c r="K15" s="3"/>
    </row>
    <row r="16" spans="2:11" ht="15.75" thickBot="1" x14ac:dyDescent="0.3">
      <c r="B16" s="7">
        <v>5</v>
      </c>
      <c r="C16" s="7">
        <v>24</v>
      </c>
      <c r="D16" s="8">
        <v>28.625</v>
      </c>
      <c r="E16" s="8">
        <f t="shared" si="4"/>
        <v>687</v>
      </c>
      <c r="F16" s="8">
        <f t="shared" si="5"/>
        <v>4.770833333333333</v>
      </c>
      <c r="G16" s="8">
        <f t="shared" si="6"/>
        <v>2.8624999999999998</v>
      </c>
      <c r="H16" s="8">
        <f t="shared" si="7"/>
        <v>349.34497816593887</v>
      </c>
      <c r="I16" s="4"/>
      <c r="J16" s="4"/>
      <c r="K16" s="5"/>
    </row>
  </sheetData>
  <mergeCells count="2">
    <mergeCell ref="B2:K2"/>
    <mergeCell ref="B10:K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6"/>
  <sheetViews>
    <sheetView workbookViewId="0">
      <selection activeCell="I4" sqref="I4"/>
    </sheetView>
  </sheetViews>
  <sheetFormatPr defaultRowHeight="15" x14ac:dyDescent="0.25"/>
  <cols>
    <col min="2" max="2" width="8" bestFit="1" customWidth="1"/>
    <col min="3" max="3" width="10.7109375" bestFit="1" customWidth="1"/>
    <col min="4" max="4" width="11.28515625" customWidth="1"/>
    <col min="5" max="5" width="7.7109375" bestFit="1" customWidth="1"/>
    <col min="6" max="6" width="11" bestFit="1" customWidth="1"/>
    <col min="7" max="7" width="10.7109375" bestFit="1" customWidth="1"/>
    <col min="8" max="8" width="13.28515625" customWidth="1"/>
    <col min="9" max="9" width="9.7109375" bestFit="1" customWidth="1"/>
  </cols>
  <sheetData>
    <row r="1" spans="2:10" ht="15.75" thickBot="1" x14ac:dyDescent="0.3"/>
    <row r="2" spans="2:10" ht="23.25" x14ac:dyDescent="0.35">
      <c r="B2" s="26" t="s">
        <v>7</v>
      </c>
      <c r="C2" s="27"/>
      <c r="D2" s="27"/>
      <c r="E2" s="27"/>
      <c r="F2" s="27"/>
      <c r="G2" s="27"/>
      <c r="H2" s="27"/>
      <c r="I2" s="28"/>
      <c r="J2" s="22"/>
    </row>
    <row r="3" spans="2:10" s="13" customFormat="1" ht="30" x14ac:dyDescent="0.25">
      <c r="B3" s="16" t="s">
        <v>8</v>
      </c>
      <c r="C3" s="14" t="s">
        <v>14</v>
      </c>
      <c r="D3" s="14" t="s">
        <v>15</v>
      </c>
      <c r="E3" s="14" t="s">
        <v>16</v>
      </c>
      <c r="F3" s="14" t="s">
        <v>3</v>
      </c>
      <c r="G3" s="17"/>
      <c r="H3" s="14" t="s">
        <v>23</v>
      </c>
      <c r="I3" s="23" t="s">
        <v>24</v>
      </c>
    </row>
    <row r="4" spans="2:10" x14ac:dyDescent="0.25">
      <c r="B4" s="19" t="s">
        <v>9</v>
      </c>
      <c r="C4" s="8">
        <v>28.625</v>
      </c>
      <c r="D4" s="8">
        <v>22</v>
      </c>
      <c r="E4" s="8">
        <v>2</v>
      </c>
      <c r="F4" s="8">
        <f>0.5*(C4+D4)*E4</f>
        <v>50.625</v>
      </c>
      <c r="G4" s="2"/>
      <c r="H4" s="15">
        <v>12</v>
      </c>
      <c r="I4" s="24">
        <f>SUM(H11:H15)</f>
        <v>185.447509765625</v>
      </c>
    </row>
    <row r="5" spans="2:10" x14ac:dyDescent="0.25">
      <c r="B5" s="19" t="s">
        <v>10</v>
      </c>
      <c r="C5" s="8">
        <v>28.625</v>
      </c>
      <c r="D5" s="8">
        <v>18.5</v>
      </c>
      <c r="E5" s="8">
        <v>5.5</v>
      </c>
      <c r="F5" s="8">
        <f>0.5*(C5+D5)*E5</f>
        <v>129.59375</v>
      </c>
      <c r="G5" s="2"/>
      <c r="H5" s="2"/>
      <c r="I5" s="3"/>
    </row>
    <row r="6" spans="2:10" x14ac:dyDescent="0.25">
      <c r="B6" s="19" t="s">
        <v>11</v>
      </c>
      <c r="C6" s="8">
        <v>28.625</v>
      </c>
      <c r="D6" s="8">
        <v>14.5</v>
      </c>
      <c r="E6" s="8">
        <v>11.75</v>
      </c>
      <c r="F6" s="8">
        <f>0.5*(C6+D6)*E6</f>
        <v>253.359375</v>
      </c>
      <c r="G6" s="2"/>
      <c r="H6" s="2"/>
      <c r="I6" s="3"/>
    </row>
    <row r="7" spans="2:10" x14ac:dyDescent="0.25">
      <c r="B7" s="19" t="s">
        <v>12</v>
      </c>
      <c r="C7" s="8">
        <v>28.625</v>
      </c>
      <c r="D7" s="8">
        <v>10.75</v>
      </c>
      <c r="E7" s="8">
        <v>15.25</v>
      </c>
      <c r="F7" s="8">
        <f>0.5*(C7+D7)*E7</f>
        <v>300.234375</v>
      </c>
      <c r="G7" s="2"/>
      <c r="H7" s="2"/>
      <c r="I7" s="3"/>
    </row>
    <row r="8" spans="2:10" x14ac:dyDescent="0.25">
      <c r="B8" s="19" t="s">
        <v>13</v>
      </c>
      <c r="C8" s="8">
        <v>28.625</v>
      </c>
      <c r="D8" s="8">
        <v>9.25</v>
      </c>
      <c r="E8" s="8">
        <v>19</v>
      </c>
      <c r="F8" s="8"/>
      <c r="G8" s="6"/>
      <c r="H8" s="2"/>
      <c r="I8" s="3"/>
    </row>
    <row r="9" spans="2:10" x14ac:dyDescent="0.25">
      <c r="B9" s="1"/>
      <c r="C9" s="2"/>
      <c r="D9" s="2"/>
      <c r="E9" s="2"/>
      <c r="F9" s="2"/>
      <c r="G9" s="2"/>
      <c r="H9" s="2"/>
      <c r="I9" s="3"/>
    </row>
    <row r="10" spans="2:10" s="13" customFormat="1" ht="30" x14ac:dyDescent="0.25">
      <c r="B10" s="16" t="s">
        <v>17</v>
      </c>
      <c r="C10" s="14" t="s">
        <v>18</v>
      </c>
      <c r="D10" s="14" t="s">
        <v>19</v>
      </c>
      <c r="E10" s="14" t="s">
        <v>20</v>
      </c>
      <c r="F10" s="14" t="s">
        <v>21</v>
      </c>
      <c r="G10" s="14" t="s">
        <v>22</v>
      </c>
      <c r="H10" s="14" t="s">
        <v>6</v>
      </c>
      <c r="I10" s="18"/>
    </row>
    <row r="11" spans="2:10" x14ac:dyDescent="0.25">
      <c r="B11" s="19">
        <v>1</v>
      </c>
      <c r="C11" s="8">
        <f>E4*C4</f>
        <v>57.25</v>
      </c>
      <c r="D11" s="8">
        <f>C11*C4</f>
        <v>1638.78125</v>
      </c>
      <c r="E11" s="8">
        <v>0</v>
      </c>
      <c r="F11" s="8">
        <f>E11+D11</f>
        <v>1638.78125</v>
      </c>
      <c r="G11" s="8">
        <f>F11/(12^3)</f>
        <v>0.94836877893518523</v>
      </c>
      <c r="H11" s="8">
        <f>G11*$H$4</f>
        <v>11.380425347222223</v>
      </c>
      <c r="I11" s="3"/>
    </row>
    <row r="12" spans="2:10" x14ac:dyDescent="0.25">
      <c r="B12" s="19">
        <v>2</v>
      </c>
      <c r="C12" s="8">
        <f>F4</f>
        <v>50.625</v>
      </c>
      <c r="D12" s="8">
        <f t="shared" ref="D12:D15" si="0">C12*C5</f>
        <v>1449.140625</v>
      </c>
      <c r="E12" s="8">
        <f>0.5*C5*(E5-E4)*D4</f>
        <v>1102.0625</v>
      </c>
      <c r="F12" s="8">
        <f>E12+D12</f>
        <v>2551.203125</v>
      </c>
      <c r="G12" s="8">
        <f t="shared" ref="G12:G15" si="1">F12/(12^3)</f>
        <v>1.476390697337963</v>
      </c>
      <c r="H12" s="8">
        <f t="shared" ref="H12:H15" si="2">G12*$H$4</f>
        <v>17.716688368055557</v>
      </c>
      <c r="I12" s="3"/>
    </row>
    <row r="13" spans="2:10" x14ac:dyDescent="0.25">
      <c r="B13" s="19">
        <v>3</v>
      </c>
      <c r="C13" s="8">
        <f>F5</f>
        <v>129.59375</v>
      </c>
      <c r="D13" s="8">
        <f t="shared" si="0"/>
        <v>3709.62109375</v>
      </c>
      <c r="E13" s="8">
        <f t="shared" ref="E13:E15" si="3">0.5*C6*(E6-E5)*D5</f>
        <v>1654.8828125</v>
      </c>
      <c r="F13" s="8">
        <f t="shared" ref="F13:F15" si="4">E13+D13</f>
        <v>5364.50390625</v>
      </c>
      <c r="G13" s="8">
        <f t="shared" si="1"/>
        <v>3.1044582790798612</v>
      </c>
      <c r="H13" s="8">
        <f t="shared" si="2"/>
        <v>37.253499348958336</v>
      </c>
      <c r="I13" s="3"/>
    </row>
    <row r="14" spans="2:10" x14ac:dyDescent="0.25">
      <c r="B14" s="19">
        <v>4</v>
      </c>
      <c r="C14" s="8">
        <f>F6</f>
        <v>253.359375</v>
      </c>
      <c r="D14" s="8">
        <f t="shared" si="0"/>
        <v>7252.412109375</v>
      </c>
      <c r="E14" s="8">
        <f t="shared" si="3"/>
        <v>726.359375</v>
      </c>
      <c r="F14" s="8">
        <f t="shared" si="4"/>
        <v>7978.771484375</v>
      </c>
      <c r="G14" s="8">
        <f t="shared" si="1"/>
        <v>4.6173446090133101</v>
      </c>
      <c r="H14" s="8">
        <f t="shared" si="2"/>
        <v>55.408135308159721</v>
      </c>
      <c r="I14" s="3"/>
    </row>
    <row r="15" spans="2:10" ht="15.75" thickBot="1" x14ac:dyDescent="0.3">
      <c r="B15" s="20">
        <v>5</v>
      </c>
      <c r="C15" s="21">
        <f>F7</f>
        <v>300.234375</v>
      </c>
      <c r="D15" s="21">
        <f t="shared" si="0"/>
        <v>8594.208984375</v>
      </c>
      <c r="E15" s="21">
        <f t="shared" si="3"/>
        <v>576.97265625</v>
      </c>
      <c r="F15" s="21">
        <f t="shared" si="4"/>
        <v>9171.181640625</v>
      </c>
      <c r="G15" s="21">
        <f t="shared" si="1"/>
        <v>5.3073967827690973</v>
      </c>
      <c r="H15" s="21">
        <f t="shared" si="2"/>
        <v>63.688761393229171</v>
      </c>
      <c r="I15" s="5"/>
    </row>
    <row r="16" spans="2:10" x14ac:dyDescent="0.25">
      <c r="G16" s="12"/>
      <c r="H16" s="12"/>
    </row>
  </sheetData>
  <mergeCells count="1">
    <mergeCell ref="B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Surface Study</vt:lpstr>
      <vt:lpstr>Volume Study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</dc:creator>
  <cp:lastModifiedBy>Ma</cp:lastModifiedBy>
  <dcterms:created xsi:type="dcterms:W3CDTF">2013-01-20T18:12:11Z</dcterms:created>
  <dcterms:modified xsi:type="dcterms:W3CDTF">2013-01-21T19:09:16Z</dcterms:modified>
</cp:coreProperties>
</file>