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55" yWindow="142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0" i="2" l="1"/>
  <c r="C17" i="2"/>
  <c r="B36" i="2" l="1"/>
  <c r="E19" i="2"/>
  <c r="E18" i="2"/>
  <c r="E15" i="2" l="1"/>
  <c r="B42" i="2" l="1"/>
  <c r="B33" i="2" l="1"/>
  <c r="E24" i="2"/>
  <c r="E23" i="2"/>
  <c r="E25" i="2" s="1"/>
  <c r="E20" i="2"/>
  <c r="E17" i="2"/>
  <c r="E9" i="2"/>
  <c r="E21" i="2" l="1"/>
  <c r="D44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<sst xmlns="http://schemas.openxmlformats.org/spreadsheetml/2006/main" count="97" uniqueCount="70">
  <si>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</si>
  <si>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</si>
  <si>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</si>
  <si>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</si>
  <si>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</si>
  <si>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</si>
  <si>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</si>
  <si>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</si>
  <si>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</si>
  <si>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</si>
  <si>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</si>
  <si>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</si>
  <si>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</si>
  <si>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</si>
  <si>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</si>
  <si>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</si>
  <si>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</si>
  <si>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</si>
  <si>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</si>
  <si>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</si>
  <si>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</si>
  <si>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</si>
  <si>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</si>
  <si>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</si>
  <si>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</si>
  <si>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</si>
  <si>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</si>
  <si>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</si>
  <si>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</si>
  <si>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</si>
  <si>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</si>
  <si>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</si>
  <si>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</si>
  <si>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</si>
  <si>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</si>
  <si>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</si>
  <si>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</si>
  <si>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</si>
  <si>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</si>
  <si>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</si>
  <si>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</si>
  <si>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</si>
  <si>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</si>
  <si>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</si>
  <si>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</si>
  <si>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</si>
  <si>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</si>
  <si>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</si>
  <si>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</si>
  <si>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</si>
  <si>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</si>
  <si>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</si>
  <si>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</si>
  <si>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</si>
  <si>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</si>
  <si>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</si>
  <si>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</si>
  <si>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</si>
  <si>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</si>
  <si>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Mark Edwards</t>
  </si>
  <si>
    <t>Duct</t>
  </si>
  <si>
    <t>Plenum</t>
  </si>
  <si>
    <t>Fire Damper</t>
  </si>
  <si>
    <t>Hood</t>
  </si>
  <si>
    <t>Gripples</t>
  </si>
  <si>
    <t>MDT</t>
  </si>
  <si>
    <t>cut hole</t>
  </si>
  <si>
    <t>Cummins AMist60</t>
  </si>
  <si>
    <t>041114-02</t>
  </si>
  <si>
    <t>AMist60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</si>
</sst>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9" xfId="0" applyBorder="1"/>
    <xf numFmtId="9" fontId="0" fillId="0" borderId="25" xfId="0" applyNumberFormat="1" applyBorder="1"/>
    <xf numFmtId="44" fontId="0" fillId="0" borderId="40" xfId="1" applyFont="1" applyBorder="1"/>
    <xf numFmtId="44" fontId="0" fillId="0" borderId="1" xfId="1" applyFont="1" applyBorder="1"/>
    <xf numFmtId="44" fontId="0" fillId="0" borderId="25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zoomScaleNormal="100" workbookViewId="0">
      <selection activeCell="C35" sqref="C35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67</v>
      </c>
      <c r="C3" s="1"/>
      <c r="D3" s="5" t="s">
        <v>42</v>
      </c>
      <c r="E3" s="45" t="s">
        <v>59</v>
      </c>
    </row>
    <row r="4" spans="1:7" x14ac:dyDescent="0.25">
      <c r="A4" s="1"/>
      <c r="B4" s="1"/>
      <c r="C4" s="1"/>
      <c r="D4" s="5" t="s">
        <v>41</v>
      </c>
      <c r="E4" s="45">
        <v>41739</v>
      </c>
    </row>
    <row r="5" spans="1:7" ht="16.5" thickBot="1" x14ac:dyDescent="0.3">
      <c r="A5" s="1"/>
      <c r="B5" s="1"/>
      <c r="C5" s="1"/>
      <c r="D5" s="5" t="s">
        <v>25</v>
      </c>
      <c r="E5" t="s">
        <v>68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69</v>
      </c>
      <c r="C9" s="47"/>
      <c r="D9" s="48">
        <v>0</v>
      </c>
      <c r="E9" s="49">
        <f>D9*C9</f>
        <v>0</v>
      </c>
      <c r="F9" s="50">
        <v>41740</v>
      </c>
      <c r="G9" s="28" t="s">
        <v>65</v>
      </c>
    </row>
    <row r="10" spans="1:7" x14ac:dyDescent="0.25">
      <c r="B10" s="51"/>
      <c r="C10" s="44"/>
      <c r="D10" s="44"/>
      <c r="E10" s="52"/>
    </row>
    <row r="11" spans="1:7" x14ac:dyDescent="0.25">
      <c r="B11" s="51"/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60</v>
      </c>
      <c r="C17" s="56">
        <f>1.1*3833.76</f>
        <v>4217.1360000000004</v>
      </c>
      <c r="D17" s="48">
        <v>0.35</v>
      </c>
      <c r="E17" s="57">
        <f>(1.1*C17)/(1-D17)</f>
        <v>7136.6916923076924</v>
      </c>
      <c r="F17" s="50">
        <v>41740</v>
      </c>
      <c r="G17" s="28" t="s">
        <v>65</v>
      </c>
    </row>
    <row r="18" spans="1:7" x14ac:dyDescent="0.25">
      <c r="A18" s="1"/>
      <c r="B18" s="51" t="s">
        <v>61</v>
      </c>
      <c r="C18" s="85">
        <v>165</v>
      </c>
      <c r="D18" s="58">
        <v>1</v>
      </c>
      <c r="E18" s="59">
        <f>C18*2</f>
        <v>330</v>
      </c>
    </row>
    <row r="19" spans="1:7" x14ac:dyDescent="0.25">
      <c r="A19" s="1"/>
      <c r="B19" s="82" t="s">
        <v>63</v>
      </c>
      <c r="C19" s="86">
        <v>450</v>
      </c>
      <c r="D19" s="83">
        <v>1</v>
      </c>
      <c r="E19" s="84">
        <f>C19*2</f>
        <v>900</v>
      </c>
    </row>
    <row r="20" spans="1:7" ht="15.75" thickBot="1" x14ac:dyDescent="0.3">
      <c r="A20" s="1"/>
      <c r="B20" s="53" t="s">
        <v>62</v>
      </c>
      <c r="C20" s="60">
        <f>4*150</f>
        <v>600</v>
      </c>
      <c r="D20" s="61">
        <v>0</v>
      </c>
      <c r="E20" s="62">
        <f>C20</f>
        <v>600</v>
      </c>
    </row>
    <row r="21" spans="1:7" ht="15.75" thickBot="1" x14ac:dyDescent="0.3">
      <c r="A21" s="1"/>
      <c r="B21" s="27"/>
      <c r="C21" s="63"/>
      <c r="D21" s="70" t="s">
        <v>54</v>
      </c>
      <c r="E21" s="66">
        <f>SUM(E17:E20)</f>
        <v>8966.6916923076933</v>
      </c>
      <c r="F21" s="71"/>
    </row>
    <row r="22" spans="1:7" ht="15.75" thickBot="1" x14ac:dyDescent="0.3">
      <c r="B22" s="1"/>
      <c r="C22" s="63"/>
      <c r="D22" s="27"/>
      <c r="E22" s="63"/>
      <c r="F22" s="6" t="s">
        <v>28</v>
      </c>
      <c r="G22" s="6" t="s">
        <v>16</v>
      </c>
    </row>
    <row r="23" spans="1:7" ht="15.75" thickBot="1" x14ac:dyDescent="0.3">
      <c r="A23" s="6" t="s">
        <v>27</v>
      </c>
      <c r="B23" s="64" t="s">
        <v>64</v>
      </c>
      <c r="C23" s="56">
        <v>300</v>
      </c>
      <c r="D23" s="48">
        <v>1</v>
      </c>
      <c r="E23" s="57">
        <f>C23*(1+D23)</f>
        <v>600</v>
      </c>
      <c r="F23" s="50">
        <v>41740</v>
      </c>
      <c r="G23" s="28" t="s">
        <v>65</v>
      </c>
    </row>
    <row r="24" spans="1:7" ht="15.75" thickBot="1" x14ac:dyDescent="0.3">
      <c r="B24" s="65"/>
      <c r="C24" s="60"/>
      <c r="D24" s="61">
        <v>1</v>
      </c>
      <c r="E24" s="62">
        <f>C24*(1+D24)</f>
        <v>0</v>
      </c>
    </row>
    <row r="25" spans="1:7" ht="15.75" thickBot="1" x14ac:dyDescent="0.3">
      <c r="D25" s="70" t="s">
        <v>54</v>
      </c>
      <c r="E25" s="66">
        <f>SUM(E23:E24)</f>
        <v>600</v>
      </c>
      <c r="F25" s="71"/>
    </row>
    <row r="27" spans="1:7" x14ac:dyDescent="0.25">
      <c r="A27" s="1"/>
    </row>
    <row r="28" spans="1:7" ht="15.75" thickBot="1" x14ac:dyDescent="0.3">
      <c r="A28" s="1"/>
      <c r="C28" s="1" t="s">
        <v>30</v>
      </c>
      <c r="D28" s="1" t="s">
        <v>31</v>
      </c>
      <c r="E28" s="1" t="s">
        <v>32</v>
      </c>
      <c r="F28" s="6" t="s">
        <v>28</v>
      </c>
      <c r="G28" s="6" t="s">
        <v>16</v>
      </c>
    </row>
    <row r="29" spans="1:7" ht="15.75" thickBot="1" x14ac:dyDescent="0.3">
      <c r="A29" s="6" t="s">
        <v>24</v>
      </c>
      <c r="B29" s="29" t="s">
        <v>33</v>
      </c>
      <c r="C29" s="28">
        <v>1</v>
      </c>
      <c r="D29" s="28">
        <v>2</v>
      </c>
      <c r="E29" s="28">
        <v>2</v>
      </c>
      <c r="F29" s="50">
        <v>41740</v>
      </c>
      <c r="G29" s="28" t="s">
        <v>65</v>
      </c>
    </row>
    <row r="30" spans="1:7" ht="15.75" thickBot="1" x14ac:dyDescent="0.3">
      <c r="A30" s="6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B31" s="29" t="s">
        <v>35</v>
      </c>
      <c r="C31" s="28"/>
      <c r="D31" s="28"/>
      <c r="E31" s="28"/>
      <c r="F31" s="28"/>
      <c r="G31" s="28"/>
    </row>
    <row r="32" spans="1:7" ht="15.75" thickBot="1" x14ac:dyDescent="0.3">
      <c r="A32" s="1"/>
      <c r="C32" s="6" t="s">
        <v>28</v>
      </c>
      <c r="D32" s="6" t="s">
        <v>16</v>
      </c>
      <c r="G32" s="27"/>
    </row>
    <row r="33" spans="1:6" ht="15.75" thickBot="1" x14ac:dyDescent="0.3">
      <c r="A33" s="6" t="s">
        <v>58</v>
      </c>
      <c r="B33" s="66">
        <f>SUM(C29:D29)*1800</f>
        <v>5400</v>
      </c>
      <c r="C33" s="50">
        <v>41740</v>
      </c>
      <c r="D33" s="28" t="s">
        <v>65</v>
      </c>
    </row>
    <row r="34" spans="1:6" ht="15.75" thickBot="1" x14ac:dyDescent="0.3">
      <c r="A34" s="1" t="s">
        <v>52</v>
      </c>
      <c r="B34" s="66"/>
    </row>
    <row r="35" spans="1:6" ht="15.75" thickBot="1" x14ac:dyDescent="0.3">
      <c r="A35" s="1"/>
      <c r="B35" s="66">
        <v>900</v>
      </c>
      <c r="C35" t="s">
        <v>66</v>
      </c>
    </row>
    <row r="36" spans="1:6" ht="15.75" thickBot="1" x14ac:dyDescent="0.3">
      <c r="A36" s="70" t="s">
        <v>54</v>
      </c>
      <c r="B36" s="68">
        <f>SUM(B33:B35)</f>
        <v>6300</v>
      </c>
      <c r="C36" s="71"/>
    </row>
    <row r="37" spans="1:6" ht="15.75" thickBot="1" x14ac:dyDescent="0.3">
      <c r="A37" s="1"/>
      <c r="B37" s="26"/>
      <c r="C37" s="6" t="s">
        <v>28</v>
      </c>
      <c r="D37" s="6" t="s">
        <v>16</v>
      </c>
    </row>
    <row r="38" spans="1:6" ht="15.75" thickBot="1" x14ac:dyDescent="0.3">
      <c r="A38" s="6" t="s">
        <v>29</v>
      </c>
      <c r="B38" s="66">
        <v>0</v>
      </c>
      <c r="C38" s="50">
        <v>41740</v>
      </c>
      <c r="D38" s="28" t="s">
        <v>65</v>
      </c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B41" s="28"/>
    </row>
    <row r="42" spans="1:6" ht="15.75" thickBot="1" x14ac:dyDescent="0.3">
      <c r="A42" s="70" t="s">
        <v>54</v>
      </c>
      <c r="B42" s="68">
        <f>SUM(B38:B41)</f>
        <v>0</v>
      </c>
      <c r="C42" s="71"/>
    </row>
    <row r="43" spans="1:6" ht="15.75" thickBot="1" x14ac:dyDescent="0.3">
      <c r="B43" s="27"/>
      <c r="E43" t="s">
        <v>55</v>
      </c>
      <c r="F43" t="s">
        <v>56</v>
      </c>
    </row>
    <row r="44" spans="1:6" ht="15.75" thickBot="1" x14ac:dyDescent="0.3">
      <c r="A44" s="6" t="s">
        <v>15</v>
      </c>
      <c r="B44" s="67"/>
      <c r="D44" s="68">
        <f>B42+B36+E25+E21+E15</f>
        <v>15866.691692307693</v>
      </c>
      <c r="E44" s="71"/>
      <c r="F44" s="71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2014-04-11T14:56:11Z</dcterms:modified>
</cp:coreProperties>
</file>