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630" windowWidth="16515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C19" i="2"/>
  <c r="E18" i="2"/>
  <c r="E10" i="2"/>
  <c r="E15" i="2" l="1"/>
  <c r="B40" i="2" l="1"/>
  <c r="B32" i="2" l="1"/>
  <c r="B34" i="2" s="1"/>
  <c r="E23" i="2"/>
  <c r="E22" i="2"/>
  <c r="E24" i="2" s="1"/>
  <c r="E17" i="2"/>
  <c r="E20" i="2" s="1"/>
  <c r="E9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<sst xmlns="http://schemas.openxmlformats.org/spreadsheetml/2006/main" count="95" uniqueCount="69">
  <si>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</si>
  <si>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</si>
  <si>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</si>
  <si>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</si>
  <si>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</si>
  <si>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</si>
  <si>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</si>
  <si>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</si>
  <si>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</si>
  <si>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</si>
  <si>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</si>
  <si>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</si>
  <si>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</si>
  <si>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</si>
  <si>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</si>
  <si>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</si>
  <si>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</si>
  <si>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</si>
  <si>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</si>
  <si>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</si>
  <si>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</si>
  <si>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</si>
  <si>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</si>
  <si>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</si>
  <si>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</si>
  <si>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</si>
  <si>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</si>
  <si>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</si>
  <si>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</si>
  <si>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</si>
  <si>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</si>
  <si>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</si>
  <si>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</si>
  <si>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</si>
  <si>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</si>
  <si>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</si>
  <si>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</si>
  <si>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</si>
  <si>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</si>
  <si>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</si>
  <si>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</si>
  <si>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</si>
  <si>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</si>
  <si>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</si>
  <si>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</si>
  <si>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</si>
  <si>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</si>
  <si>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</si>
  <si>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</si>
  <si>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</si>
  <si>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</si>
  <si>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</si>
  <si>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</si>
  <si>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</si>
  <si>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</si>
  <si>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</si>
  <si>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</si>
  <si>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</si>
  <si>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</si>
  <si>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Boilermakers Spokane Local 242</t>
  </si>
  <si>
    <t>Mike Connors</t>
  </si>
  <si>
    <t>011011-01</t>
  </si>
  <si>
    <t>Duct</t>
  </si>
  <si>
    <t>Collector - 14,400 CFM</t>
  </si>
  <si>
    <t>Silencer</t>
  </si>
  <si>
    <t>Rectangle to Rounds</t>
  </si>
  <si>
    <t>Gripples</t>
  </si>
  <si>
    <t>MDT</t>
  </si>
  <si>
    <t>Hoods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</si>
</sst>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28" xfId="1" applyFont="1" applyBorder="1"/>
    <xf numFmtId="44" fontId="0" fillId="0" borderId="1" xfId="1" applyFont="1" applyBorder="1"/>
    <xf numFmtId="44" fontId="0" fillId="0" borderId="32" xfId="0" applyNumberFormat="1" applyBorder="1"/>
    <xf numFmtId="44" fontId="0" fillId="0" borderId="36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B20" sqref="B20"/>
    </sheetView>
  </sheetViews>
  <sheetFormatPr defaultRowHeight="15" x14ac:dyDescent="0.25"/>
  <cols>
    <col min="1" max="1" width="33.28515625" customWidth="1"/>
    <col min="2" max="2" width="29.71093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59</v>
      </c>
      <c r="C3" s="1"/>
      <c r="D3" s="5" t="s">
        <v>42</v>
      </c>
      <c r="E3" t="s">
        <v>60</v>
      </c>
    </row>
    <row r="4" spans="1:7" x14ac:dyDescent="0.25">
      <c r="A4" s="1"/>
      <c r="B4" s="1"/>
      <c r="C4" s="1"/>
      <c r="D4" s="5" t="s">
        <v>41</v>
      </c>
      <c r="E4" s="45">
        <v>41641</v>
      </c>
    </row>
    <row r="5" spans="1:7" ht="16.5" thickBot="1" x14ac:dyDescent="0.3">
      <c r="A5" s="1"/>
      <c r="B5" s="1"/>
      <c r="C5" s="1"/>
      <c r="D5" s="5" t="s">
        <v>25</v>
      </c>
      <c r="E5" t="s">
        <v>61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63</v>
      </c>
      <c r="C9" s="47"/>
      <c r="D9" s="48">
        <v>0</v>
      </c>
      <c r="E9" s="49">
        <f>D9*C9</f>
        <v>0</v>
      </c>
      <c r="F9" s="50">
        <v>41284</v>
      </c>
      <c r="G9" s="28" t="s">
        <v>67</v>
      </c>
    </row>
    <row r="10" spans="1:7" x14ac:dyDescent="0.25">
      <c r="B10" s="51" t="s">
        <v>64</v>
      </c>
      <c r="C10" s="83">
        <v>2000</v>
      </c>
      <c r="D10" s="59">
        <v>1</v>
      </c>
      <c r="E10" s="84">
        <f>C10*(D10+1)</f>
        <v>4000</v>
      </c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70" t="s">
        <v>54</v>
      </c>
      <c r="E15" s="85">
        <f>SUM(E9:E14)</f>
        <v>4000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82" t="s">
        <v>62</v>
      </c>
      <c r="C17" s="56">
        <v>8247.9599999999991</v>
      </c>
      <c r="D17" s="48">
        <v>0.35</v>
      </c>
      <c r="E17" s="57">
        <f>(1.1*C17)/(1-D17)</f>
        <v>13958.086153846152</v>
      </c>
      <c r="F17" s="50">
        <v>41284</v>
      </c>
      <c r="G17" s="28" t="s">
        <v>67</v>
      </c>
    </row>
    <row r="18" spans="1:7" x14ac:dyDescent="0.25">
      <c r="A18" s="1"/>
      <c r="B18" s="51" t="s">
        <v>65</v>
      </c>
      <c r="C18" s="83">
        <v>1000</v>
      </c>
      <c r="D18" s="59">
        <v>1</v>
      </c>
      <c r="E18" s="60">
        <f>(1+D18)*C18</f>
        <v>2000</v>
      </c>
    </row>
    <row r="19" spans="1:7" ht="15.75" thickBot="1" x14ac:dyDescent="0.3">
      <c r="A19" s="1"/>
      <c r="B19" s="53" t="s">
        <v>68</v>
      </c>
      <c r="C19" s="61">
        <f>130*12</f>
        <v>1560</v>
      </c>
      <c r="D19" s="62">
        <v>1</v>
      </c>
      <c r="E19" s="63">
        <f>C19*(1+D19)</f>
        <v>3120</v>
      </c>
    </row>
    <row r="20" spans="1:7" ht="15.75" thickBot="1" x14ac:dyDescent="0.3">
      <c r="A20" s="1"/>
      <c r="B20" s="27"/>
      <c r="C20" s="64"/>
      <c r="D20" s="70" t="s">
        <v>54</v>
      </c>
      <c r="E20" s="67">
        <f>SUM(E17:E19)</f>
        <v>19078.086153846154</v>
      </c>
      <c r="F20" s="71"/>
    </row>
    <row r="21" spans="1:7" ht="15.75" thickBot="1" x14ac:dyDescent="0.3">
      <c r="B21" s="1"/>
      <c r="C21" s="64"/>
      <c r="D21" s="27"/>
      <c r="E21" s="64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5" t="s">
        <v>66</v>
      </c>
      <c r="C22" s="56">
        <v>500</v>
      </c>
      <c r="D22" s="48">
        <v>1</v>
      </c>
      <c r="E22" s="57">
        <f>C22*(1+D22)</f>
        <v>1000</v>
      </c>
      <c r="F22" s="50">
        <v>41284</v>
      </c>
      <c r="G22" s="28" t="s">
        <v>67</v>
      </c>
    </row>
    <row r="23" spans="1:7" ht="15.75" thickBot="1" x14ac:dyDescent="0.3">
      <c r="B23" s="66"/>
      <c r="C23" s="61"/>
      <c r="D23" s="62">
        <v>1</v>
      </c>
      <c r="E23" s="63">
        <f>C23*(1+D23)</f>
        <v>0</v>
      </c>
    </row>
    <row r="24" spans="1:7" ht="15.75" thickBot="1" x14ac:dyDescent="0.3">
      <c r="D24" s="70" t="s">
        <v>54</v>
      </c>
      <c r="E24" s="67">
        <f>SUM(E22:E23)</f>
        <v>1000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4</v>
      </c>
      <c r="E28" s="28">
        <v>5</v>
      </c>
      <c r="F28" s="50">
        <v>41284</v>
      </c>
      <c r="G28" s="28" t="s">
        <v>67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7">
        <f>SUM(C28:D28)*1800</f>
        <v>10800</v>
      </c>
      <c r="C32" s="50">
        <v>41284</v>
      </c>
      <c r="D32" s="28" t="s">
        <v>67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70" t="s">
        <v>54</v>
      </c>
      <c r="B34" s="69">
        <f>SUM(B32:B33)</f>
        <v>10800</v>
      </c>
      <c r="C34" s="71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7">
        <v>0</v>
      </c>
      <c r="C36" s="58"/>
      <c r="D36" s="28"/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70" t="s">
        <v>54</v>
      </c>
      <c r="B40" s="69">
        <f>SUM(B36:B39)</f>
        <v>0</v>
      </c>
      <c r="C40" s="71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8"/>
      <c r="D42" s="69">
        <f>B40+B34+E24+E20+E15</f>
        <v>34878.086153846154</v>
      </c>
      <c r="E42" s="71"/>
      <c r="F42" s="71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2014-01-14T13:51:51Z</dcterms:modified>
</cp:coreProperties>
</file>