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2"/>
  </bookViews>
  <sheets>
    <sheet name="Joy Western Precept" sheetId="1" r:id="rId1"/>
    <sheet name="South Sly" sheetId="2" r:id="rId2"/>
    <sheet name="Line-3 Sly" sheetId="3" r:id="rId3"/>
    <sheet name="Avo" sheetId="4" r:id="rId4"/>
  </sheets>
  <calcPr calcId="145621"/>
</workbook>
</file>

<file path=xl/calcChain.xml><?xml version="1.0" encoding="utf-8"?>
<calcChain xmlns="http://schemas.openxmlformats.org/spreadsheetml/2006/main">
  <c r="N4" i="3" l="1"/>
  <c r="M5" i="1" l="1"/>
  <c r="I5" i="4"/>
  <c r="D26" i="4"/>
  <c r="F26" i="4"/>
  <c r="D27" i="4"/>
  <c r="F27" i="4"/>
  <c r="F16" i="4"/>
  <c r="F17" i="4"/>
  <c r="F18" i="4"/>
  <c r="F19" i="4"/>
  <c r="F20" i="4"/>
  <c r="F21" i="4"/>
  <c r="F22" i="4"/>
  <c r="F23" i="4"/>
  <c r="F24" i="4"/>
  <c r="F25" i="4"/>
  <c r="D16" i="4"/>
  <c r="D17" i="4"/>
  <c r="D18" i="4"/>
  <c r="D19" i="4"/>
  <c r="D20" i="4"/>
  <c r="D21" i="4"/>
  <c r="D22" i="4"/>
  <c r="D23" i="4"/>
  <c r="D24" i="4"/>
  <c r="D25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K8" i="4"/>
  <c r="I8" i="4"/>
  <c r="F8" i="4"/>
  <c r="D8" i="4"/>
  <c r="F7" i="4"/>
  <c r="D7" i="4"/>
  <c r="F6" i="4"/>
  <c r="D6" i="4"/>
  <c r="J4" i="4"/>
  <c r="H4" i="4"/>
  <c r="J4" i="3"/>
  <c r="H4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K8" i="3"/>
  <c r="I8" i="3"/>
  <c r="F8" i="3"/>
  <c r="D8" i="3"/>
  <c r="F7" i="3"/>
  <c r="D7" i="3"/>
  <c r="F6" i="3"/>
  <c r="D6" i="3"/>
  <c r="D25" i="2"/>
  <c r="F4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G8" i="2"/>
  <c r="D8" i="2"/>
  <c r="D7" i="2"/>
  <c r="D6" i="2"/>
  <c r="O8" i="1"/>
  <c r="O9" i="1" s="1"/>
  <c r="M8" i="1"/>
  <c r="K8" i="1"/>
  <c r="F7" i="1"/>
  <c r="F8" i="1"/>
  <c r="F9" i="1"/>
  <c r="F10" i="1"/>
  <c r="F11" i="1"/>
  <c r="F12" i="1"/>
  <c r="F13" i="1"/>
  <c r="F14" i="1"/>
  <c r="F15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K5" i="4" l="1"/>
  <c r="K9" i="4" s="1"/>
  <c r="I9" i="4"/>
  <c r="K5" i="3"/>
  <c r="K9" i="3" s="1"/>
  <c r="I5" i="3"/>
  <c r="I9" i="3" s="1"/>
  <c r="G5" i="2"/>
  <c r="G9" i="2" s="1"/>
  <c r="J4" i="2" s="1"/>
  <c r="K5" i="1"/>
  <c r="K9" i="1" s="1"/>
  <c r="M9" i="1"/>
  <c r="N4" i="4" l="1"/>
  <c r="R4" i="1"/>
</calcChain>
</file>

<file path=xl/sharedStrings.xml><?xml version="1.0" encoding="utf-8"?>
<sst xmlns="http://schemas.openxmlformats.org/spreadsheetml/2006/main" count="85" uniqueCount="22">
  <si>
    <t>PC1</t>
  </si>
  <si>
    <t>Vp</t>
  </si>
  <si>
    <t>SP</t>
  </si>
  <si>
    <t>Diameter</t>
  </si>
  <si>
    <t>PC2</t>
  </si>
  <si>
    <t>PC3</t>
  </si>
  <si>
    <t>VP</t>
  </si>
  <si>
    <t>N/A</t>
  </si>
  <si>
    <t>Joy Western Precept</t>
  </si>
  <si>
    <t>Average</t>
  </si>
  <si>
    <t>CFM</t>
  </si>
  <si>
    <t>Area</t>
  </si>
  <si>
    <t>Total CFM:</t>
  </si>
  <si>
    <t>V</t>
  </si>
  <si>
    <t>South Sly</t>
  </si>
  <si>
    <t>SS1</t>
  </si>
  <si>
    <t>Line-3 Sly</t>
  </si>
  <si>
    <t>L3-1</t>
  </si>
  <si>
    <t>Avo</t>
  </si>
  <si>
    <t>Avo-1</t>
  </si>
  <si>
    <t>Avo-2</t>
  </si>
  <si>
    <t>L3 - Exhaust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</si>
</sst>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1" fontId="0" fillId="0" borderId="9" xfId="0" applyNumberFormat="1" applyBorder="1"/>
    <xf numFmtId="0" fontId="0" fillId="0" borderId="10" xfId="0" applyBorder="1"/>
    <xf numFmtId="0" fontId="0" fillId="0" borderId="11" xfId="0" applyBorder="1"/>
    <xf numFmtId="2" fontId="0" fillId="0" borderId="1" xfId="0" applyNumberFormat="1" applyBorder="1"/>
    <xf numFmtId="2" fontId="0" fillId="0" borderId="6" xfId="0" applyNumberFormat="1" applyBorder="1"/>
    <xf numFmtId="1" fontId="0" fillId="0" borderId="13" xfId="0" applyNumberFormat="1" applyBorder="1"/>
    <xf numFmtId="0" fontId="1" fillId="0" borderId="12" xfId="0" applyFont="1" applyBorder="1"/>
    <xf numFmtId="0" fontId="0" fillId="0" borderId="15" xfId="0" applyBorder="1"/>
    <xf numFmtId="2" fontId="0" fillId="0" borderId="15" xfId="0" applyNumberFormat="1" applyBorder="1"/>
    <xf numFmtId="1" fontId="0" fillId="0" borderId="16" xfId="0" applyNumberFormat="1" applyBorder="1"/>
    <xf numFmtId="0" fontId="0" fillId="0" borderId="17" xfId="0" applyBorder="1"/>
    <xf numFmtId="2" fontId="0" fillId="0" borderId="17" xfId="0" applyNumberFormat="1" applyBorder="1"/>
    <xf numFmtId="0" fontId="0" fillId="0" borderId="18" xfId="0" applyBorder="1"/>
    <xf numFmtId="0" fontId="1" fillId="0" borderId="9" xfId="0" applyFont="1" applyBorder="1"/>
    <xf numFmtId="0" fontId="1" fillId="0" borderId="19" xfId="0" applyFont="1" applyBorder="1"/>
    <xf numFmtId="1" fontId="0" fillId="0" borderId="20" xfId="0" applyNumberFormat="1" applyBorder="1"/>
    <xf numFmtId="0" fontId="0" fillId="0" borderId="21" xfId="0" applyBorder="1"/>
    <xf numFmtId="1" fontId="0" fillId="0" borderId="23" xfId="0" applyNumberFormat="1" applyBorder="1"/>
    <xf numFmtId="1" fontId="0" fillId="0" borderId="14" xfId="0" applyNumberFormat="1" applyBorder="1"/>
    <xf numFmtId="0" fontId="1" fillId="0" borderId="24" xfId="0" applyFont="1" applyBorder="1"/>
    <xf numFmtId="0" fontId="1" fillId="0" borderId="0" xfId="0" applyFont="1" applyBorder="1"/>
    <xf numFmtId="0" fontId="1" fillId="0" borderId="28" xfId="0" applyFont="1" applyBorder="1"/>
    <xf numFmtId="0" fontId="0" fillId="0" borderId="29" xfId="0" applyBorder="1"/>
    <xf numFmtId="1" fontId="0" fillId="0" borderId="6" xfId="0" applyNumberFormat="1" applyBorder="1"/>
    <xf numFmtId="0" fontId="1" fillId="0" borderId="25" xfId="0" applyFont="1" applyBorder="1"/>
    <xf numFmtId="1" fontId="0" fillId="0" borderId="27" xfId="0" applyNumberFormat="1" applyBorder="1"/>
    <xf numFmtId="0" fontId="0" fillId="0" borderId="1" xfId="0" applyFill="1" applyBorder="1"/>
    <xf numFmtId="0" fontId="0" fillId="0" borderId="9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0" fillId="2" borderId="14" xfId="0" applyNumberFormat="1" applyFill="1" applyBorder="1"/>
    <xf numFmtId="2" fontId="0" fillId="2" borderId="6" xfId="0" applyNumberFormat="1" applyFill="1" applyBorder="1"/>
    <xf numFmtId="1" fontId="0" fillId="2" borderId="9" xfId="0" applyNumberFormat="1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workbookViewId="0">
      <selection activeCell="L12" sqref="L12"/>
    </sheetView>
  </sheetViews>
  <sheetFormatPr defaultColWidth="3.28515625" defaultRowHeight="15" x14ac:dyDescent="0.25"/>
  <cols>
    <col min="2" max="2" width="3" style="1" bestFit="1" customWidth="1"/>
    <col min="3" max="6" width="5" bestFit="1" customWidth="1"/>
    <col min="7" max="7" width="4.5703125" bestFit="1" customWidth="1"/>
    <col min="8" max="8" width="2.28515625" bestFit="1" customWidth="1"/>
    <col min="10" max="10" width="9.28515625" bestFit="1" customWidth="1"/>
    <col min="11" max="11" width="5" bestFit="1" customWidth="1"/>
    <col min="12" max="12" width="9.28515625" bestFit="1" customWidth="1"/>
    <col min="13" max="13" width="5" bestFit="1" customWidth="1"/>
    <col min="14" max="14" width="9.28515625" bestFit="1" customWidth="1"/>
    <col min="15" max="15" width="5" bestFit="1" customWidth="1"/>
    <col min="17" max="17" width="10.42578125" bestFit="1" customWidth="1"/>
    <col min="18" max="18" width="5" bestFit="1" customWidth="1"/>
  </cols>
  <sheetData>
    <row r="1" spans="2:18" ht="15.75" thickBot="1" x14ac:dyDescent="0.3"/>
    <row r="2" spans="2:18" ht="27" thickBot="1" x14ac:dyDescent="0.45">
      <c r="B2" s="43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2:18" ht="15.75" thickBot="1" x14ac:dyDescent="0.3">
      <c r="B3" s="3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</row>
    <row r="4" spans="2:18" ht="15.75" thickBot="1" x14ac:dyDescent="0.3">
      <c r="B4" s="5"/>
      <c r="C4" s="41" t="s">
        <v>0</v>
      </c>
      <c r="D4" s="41"/>
      <c r="E4" s="41" t="s">
        <v>4</v>
      </c>
      <c r="F4" s="41"/>
      <c r="G4" s="41" t="s">
        <v>5</v>
      </c>
      <c r="H4" s="42"/>
      <c r="I4" s="33"/>
      <c r="J4" s="46" t="s">
        <v>0</v>
      </c>
      <c r="K4" s="47"/>
      <c r="L4" s="46" t="s">
        <v>4</v>
      </c>
      <c r="M4" s="48"/>
      <c r="N4" s="46" t="s">
        <v>5</v>
      </c>
      <c r="O4" s="48"/>
      <c r="P4" s="9"/>
      <c r="Q4" s="19" t="s">
        <v>12</v>
      </c>
      <c r="R4" s="18">
        <f>K9+M9</f>
        <v>9849.1286679235545</v>
      </c>
    </row>
    <row r="5" spans="2:18" x14ac:dyDescent="0.25">
      <c r="B5" s="6"/>
      <c r="C5" s="2" t="s">
        <v>1</v>
      </c>
      <c r="D5" s="2" t="s">
        <v>13</v>
      </c>
      <c r="E5" s="2" t="s">
        <v>1</v>
      </c>
      <c r="F5" s="2" t="s">
        <v>13</v>
      </c>
      <c r="G5" s="2" t="s">
        <v>6</v>
      </c>
      <c r="H5" s="7" t="s">
        <v>13</v>
      </c>
      <c r="I5" s="9"/>
      <c r="J5" s="27" t="s">
        <v>9</v>
      </c>
      <c r="K5" s="28">
        <f>AVERAGE(D6:D25)</f>
        <v>2959.4944418389268</v>
      </c>
      <c r="L5" s="27" t="s">
        <v>9</v>
      </c>
      <c r="M5" s="30">
        <f>AVERAGE(F6:F15)</f>
        <v>1555.0135945876823</v>
      </c>
      <c r="N5" s="27" t="s">
        <v>9</v>
      </c>
      <c r="O5" s="29">
        <v>0</v>
      </c>
      <c r="P5" s="9"/>
      <c r="Q5" s="9"/>
      <c r="R5" s="10"/>
    </row>
    <row r="6" spans="2:18" x14ac:dyDescent="0.25">
      <c r="B6" s="6">
        <v>1</v>
      </c>
      <c r="C6" s="3">
        <v>0.39</v>
      </c>
      <c r="D6" s="4">
        <f>4005*SQRT(C6/0.88)</f>
        <v>2666.2046889130279</v>
      </c>
      <c r="E6" s="3">
        <v>0.15</v>
      </c>
      <c r="F6" s="4">
        <f>4005*SQRT(E6/0.88)</f>
        <v>1653.5099547491529</v>
      </c>
      <c r="G6" s="3" t="s">
        <v>7</v>
      </c>
      <c r="H6" s="8">
        <v>0</v>
      </c>
      <c r="I6" s="9"/>
      <c r="J6" s="6" t="s">
        <v>2</v>
      </c>
      <c r="K6" s="20">
        <v>2.5</v>
      </c>
      <c r="L6" s="6" t="s">
        <v>2</v>
      </c>
      <c r="M6" s="8">
        <v>2.25</v>
      </c>
      <c r="N6" s="6" t="s">
        <v>2</v>
      </c>
      <c r="O6" s="23">
        <v>2.23</v>
      </c>
      <c r="P6" s="9"/>
      <c r="Q6" s="9"/>
      <c r="R6" s="10"/>
    </row>
    <row r="7" spans="2:18" x14ac:dyDescent="0.25">
      <c r="B7" s="6">
        <v>2</v>
      </c>
      <c r="C7" s="3">
        <v>0.43</v>
      </c>
      <c r="D7" s="4">
        <f t="shared" ref="D7:D25" si="0">4005*SQRT(C7/0.88)</f>
        <v>2799.5963081552245</v>
      </c>
      <c r="E7" s="3">
        <v>0.15</v>
      </c>
      <c r="F7" s="4">
        <f t="shared" ref="F7:F15" si="1">4005*SQRT(E7/0.88)</f>
        <v>1653.5099547491529</v>
      </c>
      <c r="G7" s="3" t="s">
        <v>7</v>
      </c>
      <c r="H7" s="8">
        <v>0</v>
      </c>
      <c r="I7" s="9"/>
      <c r="J7" s="6" t="s">
        <v>3</v>
      </c>
      <c r="K7" s="20">
        <v>20</v>
      </c>
      <c r="L7" s="6" t="s">
        <v>3</v>
      </c>
      <c r="M7" s="8">
        <v>20</v>
      </c>
      <c r="N7" s="6" t="s">
        <v>3</v>
      </c>
      <c r="O7" s="23">
        <v>38</v>
      </c>
      <c r="P7" s="9"/>
      <c r="Q7" s="9"/>
      <c r="R7" s="10"/>
    </row>
    <row r="8" spans="2:18" x14ac:dyDescent="0.25">
      <c r="B8" s="6">
        <v>3</v>
      </c>
      <c r="C8" s="3">
        <v>0.44</v>
      </c>
      <c r="D8" s="4">
        <f t="shared" si="0"/>
        <v>2831.9626586521231</v>
      </c>
      <c r="E8" s="3">
        <v>0.15</v>
      </c>
      <c r="F8" s="4">
        <f t="shared" si="1"/>
        <v>1653.5099547491529</v>
      </c>
      <c r="G8" s="3" t="s">
        <v>7</v>
      </c>
      <c r="H8" s="8">
        <v>0</v>
      </c>
      <c r="I8" s="9"/>
      <c r="J8" s="6" t="s">
        <v>11</v>
      </c>
      <c r="K8" s="21">
        <f>(((K7*K7)/4)*PI())/144</f>
        <v>2.1816615649929121</v>
      </c>
      <c r="L8" s="6" t="s">
        <v>11</v>
      </c>
      <c r="M8" s="17">
        <f>(((M7*M7)/4)*PI())/144</f>
        <v>2.1816615649929121</v>
      </c>
      <c r="N8" s="6" t="s">
        <v>11</v>
      </c>
      <c r="O8" s="24">
        <f>(((O7*O7)/4)*PI())/144</f>
        <v>7.8757982496244114</v>
      </c>
      <c r="P8" s="9"/>
      <c r="Q8" s="9"/>
      <c r="R8" s="10"/>
    </row>
    <row r="9" spans="2:18" ht="15.75" thickBot="1" x14ac:dyDescent="0.3">
      <c r="B9" s="6">
        <v>4</v>
      </c>
      <c r="C9" s="3">
        <v>0.48</v>
      </c>
      <c r="D9" s="4">
        <f t="shared" si="0"/>
        <v>2957.8885282333654</v>
      </c>
      <c r="E9" s="3">
        <v>0.14000000000000001</v>
      </c>
      <c r="F9" s="4">
        <f t="shared" si="1"/>
        <v>1597.4423805229751</v>
      </c>
      <c r="G9" s="3" t="s">
        <v>7</v>
      </c>
      <c r="H9" s="8">
        <v>0</v>
      </c>
      <c r="I9" s="9"/>
      <c r="J9" s="11" t="s">
        <v>10</v>
      </c>
      <c r="K9" s="22">
        <f>K8*K5</f>
        <v>6456.6152755701378</v>
      </c>
      <c r="L9" s="11" t="s">
        <v>10</v>
      </c>
      <c r="M9" s="31">
        <f>M8*M5</f>
        <v>3392.5133923534167</v>
      </c>
      <c r="N9" s="11" t="s">
        <v>10</v>
      </c>
      <c r="O9" s="25">
        <f>O8*O5</f>
        <v>0</v>
      </c>
      <c r="P9" s="9"/>
      <c r="Q9" s="9"/>
      <c r="R9" s="10"/>
    </row>
    <row r="10" spans="2:18" x14ac:dyDescent="0.25">
      <c r="B10" s="6">
        <v>5</v>
      </c>
      <c r="C10" s="3">
        <v>0.5</v>
      </c>
      <c r="D10" s="4">
        <f t="shared" si="0"/>
        <v>3018.8823375848588</v>
      </c>
      <c r="E10" s="3">
        <v>0.12</v>
      </c>
      <c r="F10" s="4">
        <f t="shared" si="1"/>
        <v>1478.9442641166827</v>
      </c>
      <c r="G10" s="3" t="s">
        <v>7</v>
      </c>
      <c r="H10" s="8">
        <v>0</v>
      </c>
      <c r="I10" s="9"/>
      <c r="J10" s="9"/>
      <c r="K10" s="9"/>
      <c r="L10" s="9"/>
      <c r="M10" s="9"/>
      <c r="N10" s="9"/>
      <c r="O10" s="9"/>
      <c r="P10" s="9"/>
      <c r="Q10" s="9"/>
      <c r="R10" s="10"/>
    </row>
    <row r="11" spans="2:18" x14ac:dyDescent="0.25">
      <c r="B11" s="6">
        <v>6</v>
      </c>
      <c r="C11" s="3">
        <v>0.54</v>
      </c>
      <c r="D11" s="4">
        <f t="shared" si="0"/>
        <v>3137.3145544615645</v>
      </c>
      <c r="E11" s="3">
        <v>0.12</v>
      </c>
      <c r="F11" s="4">
        <f t="shared" si="1"/>
        <v>1478.9442641166827</v>
      </c>
      <c r="G11" s="3" t="s">
        <v>7</v>
      </c>
      <c r="H11" s="8">
        <v>0</v>
      </c>
      <c r="I11" s="9"/>
      <c r="J11" s="9"/>
      <c r="K11" s="9"/>
      <c r="L11" s="9"/>
      <c r="M11" s="9"/>
      <c r="N11" s="9"/>
      <c r="O11" s="9"/>
      <c r="P11" s="9"/>
      <c r="Q11" s="9"/>
      <c r="R11" s="10"/>
    </row>
    <row r="12" spans="2:18" x14ac:dyDescent="0.25">
      <c r="B12" s="6">
        <v>7</v>
      </c>
      <c r="C12" s="3">
        <v>0.54</v>
      </c>
      <c r="D12" s="4">
        <f t="shared" si="0"/>
        <v>3137.3145544615645</v>
      </c>
      <c r="E12" s="3">
        <v>0.12</v>
      </c>
      <c r="F12" s="4">
        <f t="shared" si="1"/>
        <v>1478.9442641166827</v>
      </c>
      <c r="G12" s="3" t="s">
        <v>7</v>
      </c>
      <c r="H12" s="8">
        <v>0</v>
      </c>
      <c r="I12" s="9"/>
      <c r="J12" s="9"/>
      <c r="K12" s="9"/>
      <c r="L12" s="9"/>
      <c r="M12" s="9"/>
      <c r="N12" s="9"/>
      <c r="O12" s="9"/>
      <c r="P12" s="9"/>
      <c r="Q12" s="9"/>
      <c r="R12" s="10"/>
    </row>
    <row r="13" spans="2:18" x14ac:dyDescent="0.25">
      <c r="B13" s="6">
        <v>8</v>
      </c>
      <c r="C13" s="3">
        <v>0.67</v>
      </c>
      <c r="D13" s="4">
        <f t="shared" si="0"/>
        <v>3494.6089568596421</v>
      </c>
      <c r="E13" s="3">
        <v>0.14000000000000001</v>
      </c>
      <c r="F13" s="4">
        <f t="shared" si="1"/>
        <v>1597.4423805229751</v>
      </c>
      <c r="G13" s="3" t="s">
        <v>7</v>
      </c>
      <c r="H13" s="8">
        <v>0</v>
      </c>
      <c r="I13" s="9"/>
      <c r="J13" s="9"/>
      <c r="K13" s="9"/>
      <c r="L13" s="9"/>
      <c r="M13" s="9"/>
      <c r="N13" s="9"/>
      <c r="O13" s="9"/>
      <c r="P13" s="9"/>
      <c r="Q13" s="9"/>
      <c r="R13" s="10"/>
    </row>
    <row r="14" spans="2:18" x14ac:dyDescent="0.25">
      <c r="B14" s="6">
        <v>9</v>
      </c>
      <c r="C14" s="3">
        <v>0.62</v>
      </c>
      <c r="D14" s="4">
        <f t="shared" si="0"/>
        <v>3361.6850989563932</v>
      </c>
      <c r="E14" s="3">
        <v>0.12</v>
      </c>
      <c r="F14" s="4">
        <f t="shared" si="1"/>
        <v>1478.9442641166827</v>
      </c>
      <c r="G14" s="3" t="s">
        <v>7</v>
      </c>
      <c r="H14" s="8">
        <v>0</v>
      </c>
      <c r="I14" s="9"/>
      <c r="J14" s="9"/>
      <c r="K14" s="9"/>
      <c r="L14" s="9"/>
      <c r="M14" s="9"/>
      <c r="N14" s="9"/>
      <c r="O14" s="9"/>
      <c r="P14" s="9"/>
      <c r="Q14" s="9"/>
      <c r="R14" s="10"/>
    </row>
    <row r="15" spans="2:18" x14ac:dyDescent="0.25">
      <c r="B15" s="6">
        <v>10</v>
      </c>
      <c r="C15" s="3">
        <v>0.6</v>
      </c>
      <c r="D15" s="4">
        <f t="shared" si="0"/>
        <v>3307.0199094983059</v>
      </c>
      <c r="E15" s="3">
        <v>0.12</v>
      </c>
      <c r="F15" s="4">
        <f t="shared" si="1"/>
        <v>1478.9442641166827</v>
      </c>
      <c r="G15" s="3" t="s">
        <v>7</v>
      </c>
      <c r="H15" s="8">
        <v>0</v>
      </c>
      <c r="I15" s="9"/>
      <c r="J15" s="9"/>
      <c r="K15" s="9"/>
      <c r="L15" s="9"/>
      <c r="M15" s="9"/>
      <c r="N15" s="9"/>
      <c r="O15" s="9"/>
      <c r="P15" s="9"/>
      <c r="Q15" s="9"/>
      <c r="R15" s="10"/>
    </row>
    <row r="16" spans="2:18" x14ac:dyDescent="0.25">
      <c r="B16" s="6">
        <v>11</v>
      </c>
      <c r="C16" s="3">
        <v>0.51</v>
      </c>
      <c r="D16" s="4">
        <f t="shared" si="0"/>
        <v>3048.9217076772329</v>
      </c>
      <c r="E16" s="9"/>
      <c r="F16" s="9"/>
      <c r="G16" s="9"/>
      <c r="H16" s="10"/>
      <c r="I16" s="9"/>
      <c r="J16" s="9"/>
      <c r="K16" s="9"/>
      <c r="L16" s="9"/>
      <c r="M16" s="9"/>
      <c r="N16" s="9"/>
      <c r="O16" s="9"/>
      <c r="P16" s="9"/>
      <c r="Q16" s="9"/>
      <c r="R16" s="10"/>
    </row>
    <row r="17" spans="2:18" x14ac:dyDescent="0.25">
      <c r="B17" s="6">
        <v>12</v>
      </c>
      <c r="C17" s="3">
        <v>0.55000000000000004</v>
      </c>
      <c r="D17" s="4">
        <f t="shared" si="0"/>
        <v>3166.2305072435902</v>
      </c>
      <c r="E17" s="9"/>
      <c r="F17" s="9"/>
      <c r="G17" s="9"/>
      <c r="H17" s="10"/>
      <c r="I17" s="9"/>
      <c r="J17" s="9"/>
      <c r="K17" s="9"/>
      <c r="L17" s="9"/>
      <c r="M17" s="9"/>
      <c r="N17" s="9"/>
      <c r="O17" s="9"/>
      <c r="P17" s="9"/>
      <c r="Q17" s="9"/>
      <c r="R17" s="10"/>
    </row>
    <row r="18" spans="2:18" x14ac:dyDescent="0.25">
      <c r="B18" s="6">
        <v>13</v>
      </c>
      <c r="C18" s="3">
        <v>0.51</v>
      </c>
      <c r="D18" s="4">
        <f t="shared" si="0"/>
        <v>3048.9217076772329</v>
      </c>
      <c r="E18" s="9"/>
      <c r="F18" s="9"/>
      <c r="G18" s="9"/>
      <c r="H18" s="10"/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2:18" x14ac:dyDescent="0.25">
      <c r="B19" s="6">
        <v>14</v>
      </c>
      <c r="C19" s="3">
        <v>0.53</v>
      </c>
      <c r="D19" s="4">
        <f t="shared" si="0"/>
        <v>3108.1295986931959</v>
      </c>
      <c r="E19" s="9"/>
      <c r="F19" s="9"/>
      <c r="G19" s="9"/>
      <c r="H19" s="10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2:18" x14ac:dyDescent="0.25">
      <c r="B20" s="6">
        <v>15</v>
      </c>
      <c r="C20" s="3">
        <v>0.43</v>
      </c>
      <c r="D20" s="4">
        <f t="shared" si="0"/>
        <v>2799.5963081552245</v>
      </c>
      <c r="E20" s="9"/>
      <c r="F20" s="9"/>
      <c r="G20" s="9"/>
      <c r="H20" s="10"/>
      <c r="I20" s="9"/>
      <c r="J20" s="9"/>
      <c r="K20" s="9"/>
      <c r="L20" s="9"/>
      <c r="M20" s="9"/>
      <c r="N20" s="9"/>
      <c r="O20" s="9"/>
      <c r="P20" s="9"/>
      <c r="Q20" s="9"/>
      <c r="R20" s="10"/>
    </row>
    <row r="21" spans="2:18" x14ac:dyDescent="0.25">
      <c r="B21" s="6">
        <v>16</v>
      </c>
      <c r="C21" s="3">
        <v>0.43</v>
      </c>
      <c r="D21" s="4">
        <f t="shared" si="0"/>
        <v>2799.5963081552245</v>
      </c>
      <c r="E21" s="9"/>
      <c r="F21" s="9"/>
      <c r="G21" s="9"/>
      <c r="H21" s="10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2:18" x14ac:dyDescent="0.25">
      <c r="B22" s="6">
        <v>17</v>
      </c>
      <c r="C22" s="3">
        <v>0.41</v>
      </c>
      <c r="D22" s="4">
        <f t="shared" si="0"/>
        <v>2733.7142253551469</v>
      </c>
      <c r="E22" s="9"/>
      <c r="F22" s="9"/>
      <c r="G22" s="9"/>
      <c r="H22" s="10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2:18" x14ac:dyDescent="0.25">
      <c r="B23" s="6">
        <v>18</v>
      </c>
      <c r="C23" s="3">
        <v>0.41</v>
      </c>
      <c r="D23" s="4">
        <f t="shared" si="0"/>
        <v>2733.7142253551469</v>
      </c>
      <c r="E23" s="9"/>
      <c r="F23" s="9"/>
      <c r="G23" s="9"/>
      <c r="H23" s="10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2:18" x14ac:dyDescent="0.25">
      <c r="B24" s="6">
        <v>19</v>
      </c>
      <c r="C24" s="3">
        <v>0.4</v>
      </c>
      <c r="D24" s="4">
        <f t="shared" si="0"/>
        <v>2700.1704491652849</v>
      </c>
      <c r="E24" s="9"/>
      <c r="F24" s="9"/>
      <c r="G24" s="9"/>
      <c r="H24" s="10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2:18" ht="15.75" thickBot="1" x14ac:dyDescent="0.3">
      <c r="B25" s="11">
        <v>20</v>
      </c>
      <c r="C25" s="12">
        <v>0.3</v>
      </c>
      <c r="D25" s="13">
        <f t="shared" si="0"/>
        <v>2338.4162035251748</v>
      </c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5"/>
    </row>
  </sheetData>
  <mergeCells count="7">
    <mergeCell ref="G4:H4"/>
    <mergeCell ref="E4:F4"/>
    <mergeCell ref="C4:D4"/>
    <mergeCell ref="B2:R2"/>
    <mergeCell ref="J4:K4"/>
    <mergeCell ref="L4:M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M11" sqref="M11"/>
    </sheetView>
  </sheetViews>
  <sheetFormatPr defaultRowHeight="15" x14ac:dyDescent="0.25"/>
  <cols>
    <col min="2" max="2" width="3" bestFit="1" customWidth="1"/>
    <col min="3" max="4" width="5" bestFit="1" customWidth="1"/>
    <col min="6" max="6" width="9.28515625" bestFit="1" customWidth="1"/>
    <col min="7" max="7" width="5" bestFit="1" customWidth="1"/>
    <col min="9" max="9" width="10.42578125" bestFit="1" customWidth="1"/>
    <col min="10" max="10" width="5" bestFit="1" customWidth="1"/>
  </cols>
  <sheetData>
    <row r="1" spans="2:10" ht="15.75" thickBot="1" x14ac:dyDescent="0.3"/>
    <row r="2" spans="2:10" ht="27" thickBot="1" x14ac:dyDescent="0.45">
      <c r="B2" s="43" t="s">
        <v>14</v>
      </c>
      <c r="C2" s="44"/>
      <c r="D2" s="44"/>
      <c r="E2" s="44"/>
      <c r="F2" s="44"/>
      <c r="G2" s="44"/>
      <c r="H2" s="44"/>
      <c r="I2" s="44"/>
      <c r="J2" s="45"/>
    </row>
    <row r="3" spans="2:10" ht="15.75" thickBot="1" x14ac:dyDescent="0.3">
      <c r="B3" s="32"/>
      <c r="C3" s="9"/>
      <c r="D3" s="9"/>
      <c r="E3" s="9"/>
      <c r="F3" s="9"/>
      <c r="G3" s="9"/>
      <c r="H3" s="9"/>
      <c r="I3" s="9"/>
      <c r="J3" s="10"/>
    </row>
    <row r="4" spans="2:10" ht="15.75" thickBot="1" x14ac:dyDescent="0.3">
      <c r="B4" s="5"/>
      <c r="C4" s="41" t="s">
        <v>15</v>
      </c>
      <c r="D4" s="41"/>
      <c r="E4" s="33"/>
      <c r="F4" s="46" t="str">
        <f>C4</f>
        <v>SS1</v>
      </c>
      <c r="G4" s="48"/>
      <c r="H4" s="9"/>
      <c r="I4" s="19" t="s">
        <v>12</v>
      </c>
      <c r="J4" s="18">
        <f>G9</f>
        <v>9034.544722038072</v>
      </c>
    </row>
    <row r="5" spans="2:10" x14ac:dyDescent="0.25">
      <c r="B5" s="6"/>
      <c r="C5" s="2" t="s">
        <v>1</v>
      </c>
      <c r="D5" s="2" t="s">
        <v>13</v>
      </c>
      <c r="E5" s="9"/>
      <c r="F5" s="27" t="s">
        <v>9</v>
      </c>
      <c r="G5" s="30">
        <f>AVERAGE(D6:D26)</f>
        <v>1840.5023374043556</v>
      </c>
      <c r="H5" s="9"/>
      <c r="I5" s="9"/>
      <c r="J5" s="10"/>
    </row>
    <row r="6" spans="2:10" x14ac:dyDescent="0.25">
      <c r="B6" s="6">
        <v>1</v>
      </c>
      <c r="C6" s="3">
        <v>0.1</v>
      </c>
      <c r="D6" s="4">
        <f>4005*SQRT(C6/0.88)</f>
        <v>1350.0852245826425</v>
      </c>
      <c r="E6" s="9"/>
      <c r="F6" s="6" t="s">
        <v>2</v>
      </c>
      <c r="G6" s="51">
        <v>7</v>
      </c>
      <c r="H6" s="9"/>
      <c r="I6" s="9"/>
      <c r="J6" s="10"/>
    </row>
    <row r="7" spans="2:10" x14ac:dyDescent="0.25">
      <c r="B7" s="6">
        <v>2</v>
      </c>
      <c r="C7" s="3">
        <v>0.25</v>
      </c>
      <c r="D7" s="4">
        <f t="shared" ref="D7:D26" si="0">4005*SQRT(C7/0.88)</f>
        <v>2134.6721725105494</v>
      </c>
      <c r="E7" s="9"/>
      <c r="F7" s="6" t="s">
        <v>3</v>
      </c>
      <c r="G7" s="8">
        <v>30</v>
      </c>
      <c r="H7" s="9"/>
      <c r="I7" s="9"/>
      <c r="J7" s="10"/>
    </row>
    <row r="8" spans="2:10" x14ac:dyDescent="0.25">
      <c r="B8" s="6">
        <v>3</v>
      </c>
      <c r="C8" s="3">
        <v>0.24</v>
      </c>
      <c r="D8" s="4">
        <f t="shared" si="0"/>
        <v>2091.5430363077094</v>
      </c>
      <c r="E8" s="9"/>
      <c r="F8" s="6" t="s">
        <v>11</v>
      </c>
      <c r="G8" s="17">
        <f>(((G7*G7)/4)*PI())/144</f>
        <v>4.908738521234052</v>
      </c>
      <c r="H8" s="9"/>
      <c r="I8" s="9"/>
      <c r="J8" s="10"/>
    </row>
    <row r="9" spans="2:10" ht="15.75" thickBot="1" x14ac:dyDescent="0.3">
      <c r="B9" s="6">
        <v>4</v>
      </c>
      <c r="C9" s="3">
        <v>0.25</v>
      </c>
      <c r="D9" s="4">
        <f t="shared" si="0"/>
        <v>2134.6721725105494</v>
      </c>
      <c r="E9" s="9"/>
      <c r="F9" s="11" t="s">
        <v>10</v>
      </c>
      <c r="G9" s="31">
        <f>G8*G5</f>
        <v>9034.544722038072</v>
      </c>
      <c r="H9" s="9"/>
      <c r="I9" s="9"/>
      <c r="J9" s="10"/>
    </row>
    <row r="10" spans="2:10" x14ac:dyDescent="0.25">
      <c r="B10" s="6">
        <v>5</v>
      </c>
      <c r="C10" s="3">
        <v>0.19</v>
      </c>
      <c r="D10" s="4">
        <f t="shared" si="0"/>
        <v>1860.9640555123817</v>
      </c>
      <c r="E10" s="9"/>
      <c r="F10" s="9"/>
      <c r="G10" s="9"/>
      <c r="H10" s="9"/>
      <c r="I10" s="9"/>
      <c r="J10" s="10"/>
    </row>
    <row r="11" spans="2:10" x14ac:dyDescent="0.25">
      <c r="B11" s="6">
        <v>6</v>
      </c>
      <c r="C11" s="3">
        <v>0.2</v>
      </c>
      <c r="D11" s="4">
        <f t="shared" si="0"/>
        <v>1909.3088349642987</v>
      </c>
      <c r="E11" s="9"/>
      <c r="F11" s="9"/>
      <c r="G11" s="9"/>
      <c r="H11" s="9"/>
      <c r="I11" s="9"/>
      <c r="J11" s="10"/>
    </row>
    <row r="12" spans="2:10" x14ac:dyDescent="0.25">
      <c r="B12" s="6">
        <v>7</v>
      </c>
      <c r="C12" s="3">
        <v>0.2</v>
      </c>
      <c r="D12" s="4">
        <f t="shared" si="0"/>
        <v>1909.3088349642987</v>
      </c>
      <c r="E12" s="9"/>
      <c r="F12" s="9"/>
      <c r="G12" s="9"/>
      <c r="H12" s="9"/>
      <c r="I12" s="9"/>
      <c r="J12" s="10"/>
    </row>
    <row r="13" spans="2:10" x14ac:dyDescent="0.25">
      <c r="B13" s="6">
        <v>8</v>
      </c>
      <c r="C13" s="3">
        <v>0.22</v>
      </c>
      <c r="D13" s="4">
        <f t="shared" si="0"/>
        <v>2002.5</v>
      </c>
      <c r="E13" s="9"/>
      <c r="F13" s="9"/>
      <c r="G13" s="9"/>
      <c r="H13" s="9"/>
      <c r="I13" s="9"/>
      <c r="J13" s="10"/>
    </row>
    <row r="14" spans="2:10" x14ac:dyDescent="0.25">
      <c r="B14" s="6">
        <v>9</v>
      </c>
      <c r="C14" s="3">
        <v>0.2</v>
      </c>
      <c r="D14" s="4">
        <f t="shared" si="0"/>
        <v>1909.3088349642987</v>
      </c>
      <c r="E14" s="9"/>
      <c r="F14" s="9"/>
      <c r="G14" s="9"/>
      <c r="H14" s="9"/>
      <c r="I14" s="9"/>
      <c r="J14" s="10"/>
    </row>
    <row r="15" spans="2:10" x14ac:dyDescent="0.25">
      <c r="B15" s="6">
        <v>10</v>
      </c>
      <c r="C15" s="3">
        <v>0.25</v>
      </c>
      <c r="D15" s="4">
        <f t="shared" si="0"/>
        <v>2134.6721725105494</v>
      </c>
      <c r="E15" s="9"/>
      <c r="F15" s="9"/>
      <c r="G15" s="9"/>
      <c r="H15" s="9"/>
      <c r="I15" s="9"/>
      <c r="J15" s="10"/>
    </row>
    <row r="16" spans="2:10" x14ac:dyDescent="0.25">
      <c r="B16" s="6">
        <v>11</v>
      </c>
      <c r="C16" s="3">
        <v>0.25</v>
      </c>
      <c r="D16" s="4">
        <f t="shared" si="0"/>
        <v>2134.6721725105494</v>
      </c>
      <c r="E16" s="9"/>
      <c r="F16" s="9"/>
      <c r="G16" s="9"/>
      <c r="H16" s="9"/>
      <c r="I16" s="9"/>
      <c r="J16" s="10"/>
    </row>
    <row r="17" spans="2:10" x14ac:dyDescent="0.25">
      <c r="B17" s="6">
        <v>12</v>
      </c>
      <c r="C17" s="3">
        <v>0.23</v>
      </c>
      <c r="D17" s="4">
        <f t="shared" si="0"/>
        <v>2047.5056193729079</v>
      </c>
      <c r="E17" s="9"/>
      <c r="F17" s="9"/>
      <c r="G17" s="9"/>
      <c r="H17" s="9"/>
      <c r="I17" s="9"/>
      <c r="J17" s="10"/>
    </row>
    <row r="18" spans="2:10" x14ac:dyDescent="0.25">
      <c r="B18" s="6">
        <v>13</v>
      </c>
      <c r="C18" s="3">
        <v>0.2</v>
      </c>
      <c r="D18" s="4">
        <f t="shared" si="0"/>
        <v>1909.3088349642987</v>
      </c>
      <c r="E18" s="9"/>
      <c r="F18" s="9"/>
      <c r="G18" s="9"/>
      <c r="H18" s="9"/>
      <c r="I18" s="9"/>
      <c r="J18" s="10"/>
    </row>
    <row r="19" spans="2:10" x14ac:dyDescent="0.25">
      <c r="B19" s="6">
        <v>14</v>
      </c>
      <c r="C19" s="3">
        <v>0.2</v>
      </c>
      <c r="D19" s="4">
        <f t="shared" si="0"/>
        <v>1909.3088349642987</v>
      </c>
      <c r="E19" s="9"/>
      <c r="F19" s="9"/>
      <c r="G19" s="9"/>
      <c r="H19" s="9"/>
      <c r="I19" s="9"/>
      <c r="J19" s="10"/>
    </row>
    <row r="20" spans="2:10" x14ac:dyDescent="0.25">
      <c r="B20" s="6">
        <v>15</v>
      </c>
      <c r="C20" s="3">
        <v>0.21</v>
      </c>
      <c r="D20" s="4">
        <f t="shared" si="0"/>
        <v>1956.4593628890848</v>
      </c>
      <c r="E20" s="9"/>
      <c r="F20" s="9"/>
      <c r="G20" s="9"/>
      <c r="H20" s="9"/>
      <c r="I20" s="9"/>
      <c r="J20" s="10"/>
    </row>
    <row r="21" spans="2:10" x14ac:dyDescent="0.25">
      <c r="B21" s="6">
        <v>16</v>
      </c>
      <c r="C21" s="3">
        <v>0.17</v>
      </c>
      <c r="D21" s="4">
        <f t="shared" si="0"/>
        <v>1760.2957686655441</v>
      </c>
      <c r="E21" s="9"/>
      <c r="F21" s="9"/>
      <c r="G21" s="9"/>
      <c r="H21" s="9"/>
      <c r="I21" s="9"/>
      <c r="J21" s="10"/>
    </row>
    <row r="22" spans="2:10" x14ac:dyDescent="0.25">
      <c r="B22" s="6">
        <v>17</v>
      </c>
      <c r="C22" s="3">
        <v>0.15</v>
      </c>
      <c r="D22" s="4">
        <f t="shared" si="0"/>
        <v>1653.5099547491529</v>
      </c>
      <c r="E22" s="9"/>
      <c r="F22" s="9"/>
      <c r="G22" s="9"/>
      <c r="H22" s="9"/>
      <c r="I22" s="9"/>
      <c r="J22" s="10"/>
    </row>
    <row r="23" spans="2:10" x14ac:dyDescent="0.25">
      <c r="B23" s="6">
        <v>18</v>
      </c>
      <c r="C23" s="3">
        <v>0.14000000000000001</v>
      </c>
      <c r="D23" s="4">
        <f t="shared" si="0"/>
        <v>1597.4423805229751</v>
      </c>
      <c r="E23" s="9"/>
      <c r="F23" s="9"/>
      <c r="G23" s="9"/>
      <c r="H23" s="9"/>
      <c r="I23" s="9"/>
      <c r="J23" s="10"/>
    </row>
    <row r="24" spans="2:10" x14ac:dyDescent="0.25">
      <c r="B24" s="6">
        <v>19</v>
      </c>
      <c r="C24" s="3">
        <v>0.12</v>
      </c>
      <c r="D24" s="4">
        <f t="shared" si="0"/>
        <v>1478.9442641166827</v>
      </c>
      <c r="E24" s="9"/>
      <c r="F24" s="9"/>
      <c r="G24" s="9"/>
      <c r="H24" s="9"/>
      <c r="I24" s="9"/>
      <c r="J24" s="10"/>
    </row>
    <row r="25" spans="2:10" x14ac:dyDescent="0.25">
      <c r="B25" s="34">
        <v>20</v>
      </c>
      <c r="C25" s="35">
        <v>0.11</v>
      </c>
      <c r="D25" s="4">
        <f t="shared" si="0"/>
        <v>1415.9813293260615</v>
      </c>
      <c r="E25" s="9"/>
      <c r="F25" s="9"/>
      <c r="G25" s="9"/>
      <c r="H25" s="9"/>
      <c r="I25" s="9"/>
      <c r="J25" s="10"/>
    </row>
    <row r="26" spans="2:10" ht="15.75" thickBot="1" x14ac:dyDescent="0.3">
      <c r="B26" s="11">
        <v>21</v>
      </c>
      <c r="C26" s="12">
        <v>0.1</v>
      </c>
      <c r="D26" s="13">
        <f t="shared" si="0"/>
        <v>1350.0852245826425</v>
      </c>
      <c r="E26" s="14"/>
      <c r="F26" s="14"/>
      <c r="G26" s="14"/>
      <c r="H26" s="14"/>
      <c r="I26" s="14"/>
      <c r="J26" s="15"/>
    </row>
  </sheetData>
  <mergeCells count="3">
    <mergeCell ref="B2:J2"/>
    <mergeCell ref="C4:D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tabSelected="1" workbookViewId="0">
      <selection activeCell="K13" sqref="K13"/>
    </sheetView>
  </sheetViews>
  <sheetFormatPr defaultColWidth="3.140625" defaultRowHeight="15" x14ac:dyDescent="0.25"/>
  <cols>
    <col min="2" max="2" width="3" style="1" bestFit="1" customWidth="1"/>
    <col min="3" max="4" width="5" bestFit="1" customWidth="1"/>
    <col min="5" max="5" width="5.7109375" customWidth="1"/>
    <col min="6" max="6" width="5.5703125" customWidth="1"/>
    <col min="8" max="8" width="9.28515625" bestFit="1" customWidth="1"/>
    <col min="9" max="9" width="6" bestFit="1" customWidth="1"/>
    <col min="10" max="10" width="9.28515625" bestFit="1" customWidth="1"/>
    <col min="11" max="11" width="6" bestFit="1" customWidth="1"/>
    <col min="13" max="13" width="10.42578125" bestFit="1" customWidth="1"/>
    <col min="14" max="14" width="6" bestFit="1" customWidth="1"/>
  </cols>
  <sheetData>
    <row r="1" spans="2:14" ht="15.75" thickBot="1" x14ac:dyDescent="0.3"/>
    <row r="2" spans="2:14" ht="27" thickBot="1" x14ac:dyDescent="0.45">
      <c r="B2" s="43" t="s">
        <v>16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ht="15.75" thickBot="1" x14ac:dyDescent="0.3">
      <c r="B3" s="3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2:14" ht="15.75" thickBot="1" x14ac:dyDescent="0.3">
      <c r="B4" s="5"/>
      <c r="C4" s="41" t="s">
        <v>17</v>
      </c>
      <c r="D4" s="41"/>
      <c r="E4" s="41" t="s">
        <v>21</v>
      </c>
      <c r="F4" s="41"/>
      <c r="G4" s="33"/>
      <c r="H4" s="46" t="str">
        <f>C4</f>
        <v>L3-1</v>
      </c>
      <c r="I4" s="47"/>
      <c r="J4" s="46" t="str">
        <f>E4</f>
        <v>L3 - Exhaust</v>
      </c>
      <c r="K4" s="48"/>
      <c r="L4" s="9"/>
      <c r="M4" s="19" t="s">
        <v>12</v>
      </c>
      <c r="N4" s="18">
        <f>(I9+K9)/2</f>
        <v>15954.155691305419</v>
      </c>
    </row>
    <row r="5" spans="2:14" x14ac:dyDescent="0.25">
      <c r="B5" s="6"/>
      <c r="C5" s="2" t="s">
        <v>1</v>
      </c>
      <c r="D5" s="2" t="s">
        <v>13</v>
      </c>
      <c r="E5" s="2" t="s">
        <v>1</v>
      </c>
      <c r="F5" s="2" t="s">
        <v>13</v>
      </c>
      <c r="G5" s="9"/>
      <c r="H5" s="27" t="s">
        <v>9</v>
      </c>
      <c r="I5" s="28">
        <f>AVERAGE(D6:D15)</f>
        <v>3596.5429027965292</v>
      </c>
      <c r="J5" s="27" t="s">
        <v>9</v>
      </c>
      <c r="K5" s="30">
        <f>AVERAGE(F6:F15)</f>
        <v>2338.4162035251752</v>
      </c>
      <c r="L5" s="9"/>
      <c r="M5" s="9"/>
      <c r="N5" s="10"/>
    </row>
    <row r="6" spans="2:14" x14ac:dyDescent="0.25">
      <c r="B6" s="6">
        <v>1</v>
      </c>
      <c r="C6" s="3">
        <v>0.6</v>
      </c>
      <c r="D6" s="4">
        <f>4005*SQRT(C6/0.88)</f>
        <v>3307.0199094983059</v>
      </c>
      <c r="E6" s="3">
        <v>0.3</v>
      </c>
      <c r="F6" s="4">
        <f>4005*SQRT(E6/0.88)</f>
        <v>2338.4162035251748</v>
      </c>
      <c r="G6" s="9"/>
      <c r="H6" s="6" t="s">
        <v>2</v>
      </c>
      <c r="I6" s="21">
        <v>4</v>
      </c>
      <c r="J6" s="6" t="s">
        <v>2</v>
      </c>
      <c r="K6" s="17">
        <v>7</v>
      </c>
      <c r="L6" s="9"/>
      <c r="M6" s="9"/>
      <c r="N6" s="10"/>
    </row>
    <row r="7" spans="2:14" x14ac:dyDescent="0.25">
      <c r="B7" s="6">
        <v>2</v>
      </c>
      <c r="C7" s="3">
        <v>0.7</v>
      </c>
      <c r="D7" s="4">
        <f t="shared" ref="D7:D15" si="0">4005*SQRT(C7/0.88)</f>
        <v>3571.9897529884579</v>
      </c>
      <c r="E7" s="3">
        <v>0.3</v>
      </c>
      <c r="F7" s="4">
        <f t="shared" ref="F7:F15" si="1">4005*SQRT(E7/0.88)</f>
        <v>2338.4162035251748</v>
      </c>
      <c r="G7" s="9"/>
      <c r="H7" s="6" t="s">
        <v>3</v>
      </c>
      <c r="I7" s="20">
        <v>28</v>
      </c>
      <c r="J7" s="6" t="s">
        <v>3</v>
      </c>
      <c r="K7" s="8">
        <v>36</v>
      </c>
      <c r="L7" s="9"/>
      <c r="M7" s="9"/>
      <c r="N7" s="10"/>
    </row>
    <row r="8" spans="2:14" x14ac:dyDescent="0.25">
      <c r="B8" s="6">
        <v>3</v>
      </c>
      <c r="C8" s="3">
        <v>0.75</v>
      </c>
      <c r="D8" s="4">
        <f t="shared" si="0"/>
        <v>3697.3606602917071</v>
      </c>
      <c r="E8" s="3">
        <v>0.3</v>
      </c>
      <c r="F8" s="4">
        <f t="shared" si="1"/>
        <v>2338.4162035251748</v>
      </c>
      <c r="G8" s="9"/>
      <c r="H8" s="6" t="s">
        <v>11</v>
      </c>
      <c r="I8" s="21">
        <f>(((I7*I7)/4)*PI())/144</f>
        <v>4.2760566673861069</v>
      </c>
      <c r="J8" s="6" t="s">
        <v>11</v>
      </c>
      <c r="K8" s="17">
        <f>(((K7*K7)/4)*PI())/144</f>
        <v>7.0685834705770345</v>
      </c>
      <c r="L8" s="9"/>
      <c r="M8" s="9"/>
      <c r="N8" s="10"/>
    </row>
    <row r="9" spans="2:14" ht="15.75" thickBot="1" x14ac:dyDescent="0.3">
      <c r="B9" s="6">
        <v>4</v>
      </c>
      <c r="C9" s="3">
        <v>0.7</v>
      </c>
      <c r="D9" s="4">
        <f t="shared" si="0"/>
        <v>3571.9897529884579</v>
      </c>
      <c r="E9" s="3">
        <v>0.3</v>
      </c>
      <c r="F9" s="4">
        <f t="shared" si="1"/>
        <v>2338.4162035251748</v>
      </c>
      <c r="G9" s="9"/>
      <c r="H9" s="11" t="s">
        <v>10</v>
      </c>
      <c r="I9" s="22">
        <f>I8*I5</f>
        <v>15379.021259043282</v>
      </c>
      <c r="J9" s="11" t="s">
        <v>10</v>
      </c>
      <c r="K9" s="31">
        <f>K8*K5</f>
        <v>16529.290123567556</v>
      </c>
      <c r="L9" s="9"/>
      <c r="M9" s="9"/>
      <c r="N9" s="10"/>
    </row>
    <row r="10" spans="2:14" x14ac:dyDescent="0.25">
      <c r="B10" s="6">
        <v>5</v>
      </c>
      <c r="C10" s="3">
        <v>0.75</v>
      </c>
      <c r="D10" s="4">
        <f t="shared" si="0"/>
        <v>3697.3606602917071</v>
      </c>
      <c r="E10" s="3">
        <v>0.3</v>
      </c>
      <c r="F10" s="4">
        <f t="shared" si="1"/>
        <v>2338.4162035251748</v>
      </c>
      <c r="G10" s="9"/>
      <c r="H10" s="9"/>
      <c r="I10" s="9"/>
      <c r="J10" s="9"/>
      <c r="K10" s="9"/>
      <c r="L10" s="9"/>
      <c r="M10" s="9"/>
      <c r="N10" s="10"/>
    </row>
    <row r="11" spans="2:14" x14ac:dyDescent="0.25">
      <c r="B11" s="6">
        <v>6</v>
      </c>
      <c r="C11" s="3">
        <v>0.77</v>
      </c>
      <c r="D11" s="4">
        <f t="shared" si="0"/>
        <v>3746.3344585074087</v>
      </c>
      <c r="E11" s="3">
        <v>0.3</v>
      </c>
      <c r="F11" s="4">
        <f t="shared" si="1"/>
        <v>2338.4162035251748</v>
      </c>
      <c r="G11" s="9"/>
      <c r="H11" s="9"/>
      <c r="I11" s="9"/>
      <c r="J11" s="9"/>
      <c r="K11" s="9"/>
      <c r="L11" s="9"/>
      <c r="M11" s="9"/>
      <c r="N11" s="10"/>
    </row>
    <row r="12" spans="2:14" x14ac:dyDescent="0.25">
      <c r="B12" s="6">
        <v>7</v>
      </c>
      <c r="C12" s="3">
        <v>0.77</v>
      </c>
      <c r="D12" s="4">
        <f t="shared" si="0"/>
        <v>3746.3344585074087</v>
      </c>
      <c r="E12" s="3">
        <v>0.3</v>
      </c>
      <c r="F12" s="4">
        <f t="shared" si="1"/>
        <v>2338.4162035251748</v>
      </c>
      <c r="G12" s="9"/>
      <c r="H12" s="9"/>
      <c r="I12" s="9"/>
      <c r="J12" s="9"/>
      <c r="K12" s="9"/>
      <c r="L12" s="9"/>
      <c r="M12" s="9"/>
      <c r="N12" s="10"/>
    </row>
    <row r="13" spans="2:14" x14ac:dyDescent="0.25">
      <c r="B13" s="6">
        <v>8</v>
      </c>
      <c r="C13" s="3">
        <v>0.75</v>
      </c>
      <c r="D13" s="4">
        <f t="shared" si="0"/>
        <v>3697.3606602917071</v>
      </c>
      <c r="E13" s="3">
        <v>0.3</v>
      </c>
      <c r="F13" s="4">
        <f t="shared" si="1"/>
        <v>2338.4162035251748</v>
      </c>
      <c r="G13" s="9"/>
      <c r="H13" s="9"/>
      <c r="I13" s="9"/>
      <c r="J13" s="9"/>
      <c r="K13" s="9"/>
      <c r="L13" s="9"/>
      <c r="M13" s="9"/>
      <c r="N13" s="10"/>
    </row>
    <row r="14" spans="2:14" x14ac:dyDescent="0.25">
      <c r="B14" s="6">
        <v>9</v>
      </c>
      <c r="C14" s="3">
        <v>0.72</v>
      </c>
      <c r="D14" s="4">
        <f t="shared" si="0"/>
        <v>3622.6588051018298</v>
      </c>
      <c r="E14" s="3">
        <v>0.3</v>
      </c>
      <c r="F14" s="4">
        <f t="shared" si="1"/>
        <v>2338.4162035251748</v>
      </c>
      <c r="G14" s="9"/>
      <c r="H14" s="9"/>
      <c r="I14" s="9"/>
      <c r="J14" s="9"/>
      <c r="K14" s="9"/>
      <c r="L14" s="9"/>
      <c r="M14" s="9"/>
      <c r="N14" s="10"/>
    </row>
    <row r="15" spans="2:14" ht="15.75" thickBot="1" x14ac:dyDescent="0.3">
      <c r="B15" s="11">
        <v>10</v>
      </c>
      <c r="C15" s="12">
        <v>0.6</v>
      </c>
      <c r="D15" s="13">
        <f t="shared" si="0"/>
        <v>3307.0199094983059</v>
      </c>
      <c r="E15" s="12">
        <v>0.3</v>
      </c>
      <c r="F15" s="13">
        <f t="shared" si="1"/>
        <v>2338.4162035251748</v>
      </c>
      <c r="G15" s="14"/>
      <c r="H15" s="14"/>
      <c r="I15" s="14"/>
      <c r="J15" s="14"/>
      <c r="K15" s="14"/>
      <c r="L15" s="14"/>
      <c r="M15" s="14"/>
      <c r="N15" s="15"/>
    </row>
  </sheetData>
  <mergeCells count="5">
    <mergeCell ref="B2:N2"/>
    <mergeCell ref="C4:D4"/>
    <mergeCell ref="E4:F4"/>
    <mergeCell ref="H4:I4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workbookViewId="0">
      <selection activeCell="M14" sqref="M14"/>
    </sheetView>
  </sheetViews>
  <sheetFormatPr defaultColWidth="3.140625" defaultRowHeight="15" x14ac:dyDescent="0.25"/>
  <cols>
    <col min="1" max="1" width="3.140625" style="9"/>
    <col min="2" max="2" width="3" style="33" bestFit="1" customWidth="1"/>
    <col min="3" max="4" width="5" style="9" bestFit="1" customWidth="1"/>
    <col min="5" max="5" width="4" style="9" bestFit="1" customWidth="1"/>
    <col min="6" max="6" width="5" style="9" bestFit="1" customWidth="1"/>
    <col min="7" max="7" width="3.140625" style="9"/>
    <col min="8" max="8" width="9.28515625" style="9" bestFit="1" customWidth="1"/>
    <col min="9" max="9" width="6" style="9" bestFit="1" customWidth="1"/>
    <col min="10" max="10" width="9.28515625" style="9" bestFit="1" customWidth="1"/>
    <col min="11" max="11" width="6" style="9" bestFit="1" customWidth="1"/>
    <col min="12" max="12" width="3.140625" style="9"/>
    <col min="13" max="13" width="10.42578125" style="9" bestFit="1" customWidth="1"/>
    <col min="14" max="14" width="6" style="9" bestFit="1" customWidth="1"/>
    <col min="15" max="16384" width="3.140625" style="9"/>
  </cols>
  <sheetData>
    <row r="1" spans="2:14" ht="15.75" thickBot="1" x14ac:dyDescent="0.3"/>
    <row r="2" spans="2:14" ht="27" thickBot="1" x14ac:dyDescent="0.45">
      <c r="B2" s="43" t="s">
        <v>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ht="15.75" thickBot="1" x14ac:dyDescent="0.3">
      <c r="B3" s="32"/>
      <c r="N3" s="10"/>
    </row>
    <row r="4" spans="2:14" ht="15.75" thickBot="1" x14ac:dyDescent="0.3">
      <c r="B4" s="5"/>
      <c r="C4" s="41" t="s">
        <v>19</v>
      </c>
      <c r="D4" s="41"/>
      <c r="E4" s="41" t="s">
        <v>20</v>
      </c>
      <c r="F4" s="42"/>
      <c r="G4" s="33"/>
      <c r="H4" s="49" t="str">
        <f>C4</f>
        <v>Avo-1</v>
      </c>
      <c r="I4" s="41"/>
      <c r="J4" s="41" t="str">
        <f>E4</f>
        <v>Avo-2</v>
      </c>
      <c r="K4" s="42"/>
      <c r="M4" s="37" t="s">
        <v>12</v>
      </c>
      <c r="N4" s="38">
        <f>I9+K9</f>
        <v>9556.7532907597815</v>
      </c>
    </row>
    <row r="5" spans="2:14" x14ac:dyDescent="0.25">
      <c r="B5" s="6"/>
      <c r="C5" s="2" t="s">
        <v>1</v>
      </c>
      <c r="D5" s="2" t="s">
        <v>13</v>
      </c>
      <c r="E5" s="2" t="s">
        <v>1</v>
      </c>
      <c r="F5" s="7" t="s">
        <v>13</v>
      </c>
      <c r="H5" s="6" t="s">
        <v>9</v>
      </c>
      <c r="I5" s="4">
        <f>AVERAGE(D6:D23)</f>
        <v>2818.5765340370863</v>
      </c>
      <c r="J5" s="2" t="s">
        <v>9</v>
      </c>
      <c r="K5" s="36">
        <f>AVERAGE(F6:F25)</f>
        <v>2576.6040534826352</v>
      </c>
      <c r="N5" s="10"/>
    </row>
    <row r="6" spans="2:14" x14ac:dyDescent="0.25">
      <c r="B6" s="6">
        <v>1</v>
      </c>
      <c r="C6" s="3">
        <v>0.3</v>
      </c>
      <c r="D6" s="4">
        <f>4005*SQRT(C6/0.88)</f>
        <v>2338.4162035251748</v>
      </c>
      <c r="E6" s="3">
        <v>0.3</v>
      </c>
      <c r="F6" s="36">
        <f>4005*SQRT(E6/0.88)</f>
        <v>2338.4162035251748</v>
      </c>
      <c r="H6" s="6" t="s">
        <v>2</v>
      </c>
      <c r="I6" s="53">
        <v>7.5</v>
      </c>
      <c r="J6" s="2" t="s">
        <v>2</v>
      </c>
      <c r="K6" s="51">
        <v>10</v>
      </c>
      <c r="N6" s="10"/>
    </row>
    <row r="7" spans="2:14" x14ac:dyDescent="0.25">
      <c r="B7" s="6">
        <v>2</v>
      </c>
      <c r="C7" s="3">
        <v>0.31</v>
      </c>
      <c r="D7" s="4">
        <f t="shared" ref="D7:D27" si="0">4005*SQRT(C7/0.88)</f>
        <v>2377.070329685836</v>
      </c>
      <c r="E7" s="3">
        <v>0.33</v>
      </c>
      <c r="F7" s="36">
        <f t="shared" ref="F7:F27" si="1">4005*SQRT(E7/0.88)</f>
        <v>2452.5516049616567</v>
      </c>
      <c r="H7" s="6" t="s">
        <v>3</v>
      </c>
      <c r="I7" s="3">
        <v>16</v>
      </c>
      <c r="J7" s="2" t="s">
        <v>3</v>
      </c>
      <c r="K7" s="8">
        <v>20</v>
      </c>
      <c r="N7" s="10"/>
    </row>
    <row r="8" spans="2:14" x14ac:dyDescent="0.25">
      <c r="B8" s="6">
        <v>3</v>
      </c>
      <c r="C8" s="3">
        <v>0.28999999999999998</v>
      </c>
      <c r="D8" s="4">
        <f t="shared" si="0"/>
        <v>2299.112291634633</v>
      </c>
      <c r="E8" s="3">
        <v>0.34</v>
      </c>
      <c r="F8" s="36">
        <f t="shared" si="1"/>
        <v>2489.4341498347849</v>
      </c>
      <c r="H8" s="6" t="s">
        <v>11</v>
      </c>
      <c r="I8" s="16">
        <f>(((I7*I7)/4)*PI())/144</f>
        <v>1.3962634015954636</v>
      </c>
      <c r="J8" s="2" t="s">
        <v>11</v>
      </c>
      <c r="K8" s="17">
        <f>(((K7*K7)/4)*PI())/144</f>
        <v>2.1816615649929121</v>
      </c>
      <c r="N8" s="10"/>
    </row>
    <row r="9" spans="2:14" ht="15.75" thickBot="1" x14ac:dyDescent="0.3">
      <c r="B9" s="6">
        <v>4</v>
      </c>
      <c r="C9" s="39">
        <v>0.31</v>
      </c>
      <c r="D9" s="4">
        <f t="shared" si="0"/>
        <v>2377.070329685836</v>
      </c>
      <c r="E9" s="39">
        <v>0.35</v>
      </c>
      <c r="F9" s="36">
        <f t="shared" si="1"/>
        <v>2525.7781766669996</v>
      </c>
      <c r="H9" s="11" t="s">
        <v>10</v>
      </c>
      <c r="I9" s="52">
        <f>I8*I5</f>
        <v>3935.475259071774</v>
      </c>
      <c r="J9" s="26" t="s">
        <v>10</v>
      </c>
      <c r="K9" s="50">
        <f>K8*K5</f>
        <v>5621.2780316880071</v>
      </c>
      <c r="N9" s="10"/>
    </row>
    <row r="10" spans="2:14" x14ac:dyDescent="0.25">
      <c r="B10" s="6">
        <v>5</v>
      </c>
      <c r="C10" s="39">
        <v>0.36</v>
      </c>
      <c r="D10" s="4">
        <f t="shared" si="0"/>
        <v>2561.6066070126594</v>
      </c>
      <c r="E10" s="39">
        <v>0.35</v>
      </c>
      <c r="F10" s="36">
        <f t="shared" si="1"/>
        <v>2525.7781766669996</v>
      </c>
      <c r="N10" s="10"/>
    </row>
    <row r="11" spans="2:14" x14ac:dyDescent="0.25">
      <c r="B11" s="6">
        <v>6</v>
      </c>
      <c r="C11" s="39">
        <v>0.39</v>
      </c>
      <c r="D11" s="4">
        <f t="shared" si="0"/>
        <v>2666.2046889130279</v>
      </c>
      <c r="E11" s="39">
        <v>0.33</v>
      </c>
      <c r="F11" s="36">
        <f t="shared" si="1"/>
        <v>2452.5516049616567</v>
      </c>
      <c r="N11" s="10"/>
    </row>
    <row r="12" spans="2:14" x14ac:dyDescent="0.25">
      <c r="B12" s="6">
        <v>7</v>
      </c>
      <c r="C12" s="39">
        <v>0.45</v>
      </c>
      <c r="D12" s="4">
        <f t="shared" si="0"/>
        <v>2863.9632524464482</v>
      </c>
      <c r="E12" s="39">
        <v>0.3</v>
      </c>
      <c r="F12" s="36">
        <f t="shared" si="1"/>
        <v>2338.4162035251748</v>
      </c>
      <c r="N12" s="10"/>
    </row>
    <row r="13" spans="2:14" x14ac:dyDescent="0.25">
      <c r="B13" s="6">
        <v>8</v>
      </c>
      <c r="C13" s="39">
        <v>0.51</v>
      </c>
      <c r="D13" s="4">
        <f t="shared" si="0"/>
        <v>3048.9217076772329</v>
      </c>
      <c r="E13" s="39">
        <v>0.33</v>
      </c>
      <c r="F13" s="36">
        <f t="shared" si="1"/>
        <v>2452.5516049616567</v>
      </c>
      <c r="N13" s="10"/>
    </row>
    <row r="14" spans="2:14" x14ac:dyDescent="0.25">
      <c r="B14" s="6">
        <v>9</v>
      </c>
      <c r="C14" s="39">
        <v>0.5</v>
      </c>
      <c r="D14" s="4">
        <f t="shared" si="0"/>
        <v>3018.8823375848588</v>
      </c>
      <c r="E14" s="39">
        <v>0.34</v>
      </c>
      <c r="F14" s="36">
        <f t="shared" si="1"/>
        <v>2489.4341498347849</v>
      </c>
      <c r="N14" s="10"/>
    </row>
    <row r="15" spans="2:14" x14ac:dyDescent="0.25">
      <c r="B15" s="6">
        <v>10</v>
      </c>
      <c r="C15" s="39">
        <v>0.5</v>
      </c>
      <c r="D15" s="4">
        <f t="shared" si="0"/>
        <v>3018.8823375848588</v>
      </c>
      <c r="E15" s="39">
        <v>0.34</v>
      </c>
      <c r="F15" s="36">
        <f t="shared" si="1"/>
        <v>2489.4341498347849</v>
      </c>
      <c r="N15" s="10"/>
    </row>
    <row r="16" spans="2:14" x14ac:dyDescent="0.25">
      <c r="B16" s="6">
        <v>11</v>
      </c>
      <c r="C16" s="39">
        <v>0.48</v>
      </c>
      <c r="D16" s="4">
        <f t="shared" si="0"/>
        <v>2957.8885282333654</v>
      </c>
      <c r="E16" s="39">
        <v>0.36</v>
      </c>
      <c r="F16" s="36">
        <f t="shared" si="1"/>
        <v>2561.6066070126594</v>
      </c>
      <c r="N16" s="10"/>
    </row>
    <row r="17" spans="2:14" x14ac:dyDescent="0.25">
      <c r="B17" s="6">
        <v>12</v>
      </c>
      <c r="C17" s="39">
        <v>0.5</v>
      </c>
      <c r="D17" s="4">
        <f t="shared" si="0"/>
        <v>3018.8823375848588</v>
      </c>
      <c r="E17" s="39">
        <v>0.34</v>
      </c>
      <c r="F17" s="36">
        <f t="shared" si="1"/>
        <v>2489.4341498347849</v>
      </c>
      <c r="N17" s="10"/>
    </row>
    <row r="18" spans="2:14" x14ac:dyDescent="0.25">
      <c r="B18" s="6">
        <v>13</v>
      </c>
      <c r="C18" s="39">
        <v>0.5</v>
      </c>
      <c r="D18" s="4">
        <f t="shared" si="0"/>
        <v>3018.8823375848588</v>
      </c>
      <c r="E18" s="39">
        <v>0.38</v>
      </c>
      <c r="F18" s="36">
        <f t="shared" si="1"/>
        <v>2631.8006063944476</v>
      </c>
      <c r="N18" s="10"/>
    </row>
    <row r="19" spans="2:14" x14ac:dyDescent="0.25">
      <c r="B19" s="6">
        <v>14</v>
      </c>
      <c r="C19" s="39">
        <v>0.48</v>
      </c>
      <c r="D19" s="4">
        <f t="shared" si="0"/>
        <v>2957.8885282333654</v>
      </c>
      <c r="E19" s="39">
        <v>0.4</v>
      </c>
      <c r="F19" s="36">
        <f t="shared" si="1"/>
        <v>2700.1704491652849</v>
      </c>
      <c r="N19" s="10"/>
    </row>
    <row r="20" spans="2:14" x14ac:dyDescent="0.25">
      <c r="B20" s="6">
        <v>15</v>
      </c>
      <c r="C20" s="39">
        <v>0.48</v>
      </c>
      <c r="D20" s="4">
        <f t="shared" si="0"/>
        <v>2957.8885282333654</v>
      </c>
      <c r="E20" s="39">
        <v>0.38</v>
      </c>
      <c r="F20" s="36">
        <f t="shared" si="1"/>
        <v>2631.8006063944476</v>
      </c>
      <c r="N20" s="10"/>
    </row>
    <row r="21" spans="2:14" x14ac:dyDescent="0.25">
      <c r="B21" s="6">
        <v>16</v>
      </c>
      <c r="C21" s="39">
        <v>0.47</v>
      </c>
      <c r="D21" s="4">
        <f t="shared" si="0"/>
        <v>2926.9150199640076</v>
      </c>
      <c r="E21" s="39">
        <v>0.4</v>
      </c>
      <c r="F21" s="36">
        <f t="shared" si="1"/>
        <v>2700.1704491652849</v>
      </c>
      <c r="N21" s="10"/>
    </row>
    <row r="22" spans="2:14" x14ac:dyDescent="0.25">
      <c r="B22" s="6">
        <v>17</v>
      </c>
      <c r="C22" s="39">
        <v>0.5</v>
      </c>
      <c r="D22" s="4">
        <f t="shared" si="0"/>
        <v>3018.8823375848588</v>
      </c>
      <c r="E22" s="39">
        <v>0.43</v>
      </c>
      <c r="F22" s="36">
        <f t="shared" si="1"/>
        <v>2799.5963081552245</v>
      </c>
      <c r="N22" s="10"/>
    </row>
    <row r="23" spans="2:14" x14ac:dyDescent="0.25">
      <c r="B23" s="6">
        <v>18</v>
      </c>
      <c r="C23" s="39">
        <v>0.6</v>
      </c>
      <c r="D23" s="4">
        <f t="shared" si="0"/>
        <v>3307.0199094983059</v>
      </c>
      <c r="E23" s="39">
        <v>0.43</v>
      </c>
      <c r="F23" s="36">
        <f t="shared" si="1"/>
        <v>2799.5963081552245</v>
      </c>
      <c r="N23" s="10"/>
    </row>
    <row r="24" spans="2:14" x14ac:dyDescent="0.25">
      <c r="B24" s="6">
        <v>19</v>
      </c>
      <c r="C24" s="3"/>
      <c r="D24" s="4">
        <f t="shared" si="0"/>
        <v>0</v>
      </c>
      <c r="E24" s="39">
        <v>0.43</v>
      </c>
      <c r="F24" s="36">
        <f t="shared" si="1"/>
        <v>2799.5963081552245</v>
      </c>
      <c r="N24" s="10"/>
    </row>
    <row r="25" spans="2:14" x14ac:dyDescent="0.25">
      <c r="B25" s="6">
        <v>20</v>
      </c>
      <c r="C25" s="3"/>
      <c r="D25" s="4">
        <f t="shared" si="0"/>
        <v>0</v>
      </c>
      <c r="E25" s="39">
        <v>0.45</v>
      </c>
      <c r="F25" s="36">
        <f t="shared" si="1"/>
        <v>2863.9632524464482</v>
      </c>
      <c r="N25" s="10"/>
    </row>
    <row r="26" spans="2:14" x14ac:dyDescent="0.25">
      <c r="B26" s="6">
        <v>21</v>
      </c>
      <c r="C26" s="3"/>
      <c r="D26" s="4">
        <f t="shared" si="0"/>
        <v>0</v>
      </c>
      <c r="E26" s="39">
        <v>0.45</v>
      </c>
      <c r="F26" s="36">
        <f t="shared" si="1"/>
        <v>2863.9632524464482</v>
      </c>
      <c r="N26" s="10"/>
    </row>
    <row r="27" spans="2:14" ht="15.75" thickBot="1" x14ac:dyDescent="0.3">
      <c r="B27" s="11">
        <v>22</v>
      </c>
      <c r="C27" s="12"/>
      <c r="D27" s="13">
        <f t="shared" si="0"/>
        <v>0</v>
      </c>
      <c r="E27" s="40">
        <v>0.42</v>
      </c>
      <c r="F27" s="31">
        <f t="shared" si="1"/>
        <v>2766.8513652295687</v>
      </c>
      <c r="G27" s="14"/>
      <c r="H27" s="14"/>
      <c r="I27" s="14"/>
      <c r="J27" s="14"/>
      <c r="K27" s="14"/>
      <c r="L27" s="14"/>
      <c r="M27" s="14"/>
      <c r="N27" s="15"/>
    </row>
  </sheetData>
  <mergeCells count="5">
    <mergeCell ref="B2:N2"/>
    <mergeCell ref="C4:D4"/>
    <mergeCell ref="E4:F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Joy Western Precept</vt:lpstr>
      <vt:lpstr>South Sly</vt:lpstr>
      <vt:lpstr>Line-3 Sly</vt:lpstr>
      <vt:lpstr>Avo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2013-04-09T02:00:33Z</dcterms:created>
  <dcterms:modified xsi:type="dcterms:W3CDTF">2013-04-11T01:33:28Z</dcterms:modified>
</cp:coreProperties>
</file>