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20" yWindow="405" windowWidth="15600" windowHeight="11310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8" i="2" l="1"/>
  <c r="C20" i="2"/>
  <c r="C19" i="2"/>
  <c r="E19" i="2" s="1"/>
  <c r="E20" i="2" l="1"/>
  <c r="E18" i="2"/>
  <c r="E15" i="2"/>
  <c r="B42" i="2"/>
  <c r="B33" i="2"/>
  <c r="B36" i="2" s="1"/>
  <c r="E24" i="2"/>
  <c r="E23" i="2"/>
  <c r="E25" i="2" s="1"/>
  <c r="E17" i="2"/>
  <c r="E9" i="2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  <c r="E21" i="2" l="1"/>
  <c r="D44" i="2" s="1"/>
</calcChain>
</file>

<file path=xl/sharedStrings.xml><?xml version="1.0" encoding="utf-8"?>
<sst xmlns="http://schemas.openxmlformats.org/spreadsheetml/2006/main" count="102" uniqueCount="75">
  <si>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</si>
  <si>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</si>
  <si>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</si>
  <si>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</si>
  <si>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</si>
  <si>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</si>
  <si>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</si>
  <si>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</si>
  <si>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</si>
  <si>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</si>
  <si>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</si>
  <si>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</si>
  <si>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</si>
  <si>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</si>
  <si>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</si>
  <si>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</si>
  <si>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</si>
  <si>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</si>
  <si>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</si>
  <si>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</si>
  <si>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</si>
  <si>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</si>
  <si>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</si>
  <si>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</si>
  <si>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</si>
  <si>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</si>
  <si>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</si>
  <si>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</si>
  <si>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</si>
  <si>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</si>
  <si>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</si>
  <si>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</si>
  <si>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</si>
  <si>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</si>
  <si>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</si>
  <si>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</si>
  <si>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</si>
  <si>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</si>
  <si>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</si>
  <si>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</si>
  <si>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</si>
  <si>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</si>
  <si>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</si>
  <si>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</si>
  <si>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</si>
  <si>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</si>
  <si>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</si>
  <si>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</si>
  <si>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</si>
  <si>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</si>
  <si>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</si>
  <si>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</si>
  <si>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</si>
  <si>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</si>
  <si>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</si>
  <si>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</si>
  <si>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</si>
  <si>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</si>
  <si>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</si>
  <si>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Additional for Air Fare</t>
  </si>
  <si>
    <t>MDT</t>
  </si>
  <si>
    <t>AV-QT-001  Rev.0  06/03/2014</t>
  </si>
  <si>
    <t>KVIS - Spiral</t>
  </si>
  <si>
    <t>Richard King</t>
  </si>
  <si>
    <t>061214-01</t>
  </si>
  <si>
    <t>ACT Collector</t>
  </si>
  <si>
    <t>Fan (4800 CFM)</t>
  </si>
  <si>
    <t>Silencer</t>
  </si>
  <si>
    <t>(2) Boom Arms</t>
  </si>
  <si>
    <t>(4) Fume Arms</t>
  </si>
  <si>
    <t>Spiral</t>
  </si>
  <si>
    <t>(2) Arm Stands</t>
  </si>
  <si>
    <t>(2) Boom Stands</t>
  </si>
  <si>
    <t>Hardware</t>
  </si>
  <si>
    <t>(6) Duct Stand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</si>
</sst>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0" fontId="0" fillId="0" borderId="1" xfId="0" applyBorder="1"/>
    <xf numFmtId="14" fontId="0" fillId="0" borderId="0" xfId="0" applyNumberFormat="1"/>
    <xf numFmtId="0" fontId="0" fillId="0" borderId="27" xfId="0" applyBorder="1"/>
    <xf numFmtId="0" fontId="0" fillId="0" borderId="28" xfId="0" applyBorder="1"/>
    <xf numFmtId="9" fontId="0" fillId="0" borderId="28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44" fontId="0" fillId="0" borderId="28" xfId="1" applyFont="1" applyBorder="1"/>
    <xf numFmtId="44" fontId="0" fillId="0" borderId="29" xfId="1" applyFont="1" applyBorder="1"/>
    <xf numFmtId="14" fontId="0" fillId="0" borderId="16" xfId="0" applyNumberFormat="1" applyBorder="1"/>
    <xf numFmtId="9" fontId="0" fillId="0" borderId="1" xfId="0" applyNumberFormat="1" applyBorder="1"/>
    <xf numFmtId="44" fontId="0" fillId="0" borderId="31" xfId="1" applyFont="1" applyBorder="1"/>
    <xf numFmtId="44" fontId="0" fillId="0" borderId="33" xfId="1" applyFont="1" applyBorder="1"/>
    <xf numFmtId="9" fontId="0" fillId="0" borderId="33" xfId="0" applyNumberFormat="1" applyBorder="1"/>
    <xf numFmtId="44" fontId="0" fillId="0" borderId="34" xfId="1" applyFont="1" applyBorder="1"/>
    <xf numFmtId="44" fontId="0" fillId="0" borderId="0" xfId="1" applyFont="1" applyBorder="1"/>
    <xf numFmtId="0" fontId="1" fillId="0" borderId="27" xfId="0" applyFont="1" applyBorder="1"/>
    <xf numFmtId="0" fontId="1" fillId="0" borderId="32" xfId="0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35" xfId="0" applyBorder="1"/>
    <xf numFmtId="0" fontId="0" fillId="0" borderId="0" xfId="0" applyBorder="1" applyAlignment="1">
      <alignment horizontal="right"/>
    </xf>
    <xf numFmtId="0" fontId="0" fillId="0" borderId="36" xfId="0" applyBorder="1"/>
    <xf numFmtId="0" fontId="5" fillId="0" borderId="0" xfId="0" applyFont="1"/>
    <xf numFmtId="0" fontId="6" fillId="0" borderId="37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1" xfId="1" applyFont="1" applyBorder="1"/>
    <xf numFmtId="0" fontId="0" fillId="0" borderId="38" xfId="0" applyBorder="1"/>
    <xf numFmtId="44" fontId="0" fillId="0" borderId="25" xfId="1" applyFont="1" applyBorder="1"/>
    <xf numFmtId="44" fontId="0" fillId="0" borderId="39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9"/>
      <c r="C5" s="78"/>
      <c r="D5" s="7"/>
      <c r="E5" s="78"/>
      <c r="J5" s="11"/>
      <c r="K5" s="12"/>
      <c r="L5" s="12"/>
      <c r="M5" s="13"/>
      <c r="O5" s="74"/>
      <c r="P5" s="75"/>
    </row>
    <row r="6" spans="1:16" x14ac:dyDescent="0.25">
      <c r="C6" s="80"/>
      <c r="D6" s="81"/>
      <c r="E6" s="78"/>
      <c r="J6" s="11"/>
      <c r="K6" s="12"/>
      <c r="L6" s="12"/>
      <c r="M6" s="13"/>
      <c r="O6" s="76"/>
      <c r="P6" s="77"/>
    </row>
    <row r="7" spans="1:16" x14ac:dyDescent="0.25">
      <c r="C7" s="78"/>
      <c r="D7" s="7"/>
      <c r="E7" s="78"/>
      <c r="J7" s="11"/>
      <c r="K7" s="12"/>
      <c r="L7" s="12"/>
      <c r="M7" s="13"/>
      <c r="O7" s="76"/>
      <c r="P7" s="77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5"/>
      <c r="D9" s="7"/>
      <c r="E9" s="78"/>
      <c r="J9" s="11"/>
      <c r="K9" s="12"/>
      <c r="L9" s="12"/>
      <c r="M9" s="13"/>
      <c r="O9" s="39"/>
      <c r="P9" s="36"/>
    </row>
    <row r="10" spans="1:16" x14ac:dyDescent="0.25">
      <c r="C10" s="45"/>
      <c r="D10" s="7"/>
      <c r="E10" s="78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tabSelected="1" zoomScaleNormal="100" workbookViewId="0">
      <selection activeCell="E13" sqref="E13"/>
    </sheetView>
  </sheetViews>
  <sheetFormatPr defaultRowHeight="15" x14ac:dyDescent="0.25"/>
  <cols>
    <col min="1" max="1" width="33.28515625" customWidth="1"/>
    <col min="2" max="2" width="15.5703125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62</v>
      </c>
      <c r="C3" s="1"/>
      <c r="D3" s="5" t="s">
        <v>42</v>
      </c>
      <c r="E3" t="s">
        <v>63</v>
      </c>
    </row>
    <row r="4" spans="1:7" x14ac:dyDescent="0.25">
      <c r="A4" s="1"/>
      <c r="B4" s="1"/>
      <c r="C4" s="1"/>
      <c r="D4" s="5" t="s">
        <v>41</v>
      </c>
      <c r="E4" s="45">
        <v>41801</v>
      </c>
    </row>
    <row r="5" spans="1:7" ht="16.5" thickBot="1" x14ac:dyDescent="0.3">
      <c r="A5" s="1"/>
      <c r="B5" s="1"/>
      <c r="C5" s="1"/>
      <c r="D5" s="5" t="s">
        <v>25</v>
      </c>
      <c r="E5" t="s">
        <v>64</v>
      </c>
      <c r="F5" s="72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73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6" t="s">
        <v>65</v>
      </c>
      <c r="C9" s="47"/>
      <c r="D9" s="48">
        <v>0</v>
      </c>
      <c r="E9" s="49">
        <f>D9*C9</f>
        <v>0</v>
      </c>
      <c r="F9" s="57">
        <v>41802</v>
      </c>
      <c r="G9" s="28" t="s">
        <v>60</v>
      </c>
    </row>
    <row r="10" spans="1:7" x14ac:dyDescent="0.25">
      <c r="B10" s="50" t="s">
        <v>66</v>
      </c>
      <c r="C10" s="44"/>
      <c r="D10" s="44"/>
      <c r="E10" s="51"/>
    </row>
    <row r="11" spans="1:7" x14ac:dyDescent="0.25">
      <c r="B11" s="50" t="s">
        <v>67</v>
      </c>
      <c r="C11" s="44"/>
      <c r="D11" s="44"/>
      <c r="E11" s="51"/>
    </row>
    <row r="12" spans="1:7" x14ac:dyDescent="0.25">
      <c r="B12" s="50" t="s">
        <v>68</v>
      </c>
      <c r="C12" s="44"/>
      <c r="D12" s="44"/>
      <c r="E12" s="51"/>
    </row>
    <row r="13" spans="1:7" x14ac:dyDescent="0.25">
      <c r="B13" s="50" t="s">
        <v>69</v>
      </c>
      <c r="C13" s="44"/>
      <c r="D13" s="44"/>
      <c r="E13" s="51"/>
    </row>
    <row r="14" spans="1:7" ht="15.75" thickBot="1" x14ac:dyDescent="0.3">
      <c r="B14" s="52"/>
      <c r="C14" s="53"/>
      <c r="D14" s="53"/>
      <c r="E14" s="54"/>
    </row>
    <row r="15" spans="1:7" ht="15.75" thickBot="1" x14ac:dyDescent="0.3">
      <c r="B15" s="27"/>
      <c r="C15" s="27"/>
      <c r="D15" s="70" t="s">
        <v>54</v>
      </c>
      <c r="E15" s="69">
        <f>SUM(E9:E14)</f>
        <v>0</v>
      </c>
      <c r="F15" s="71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6" t="s">
        <v>70</v>
      </c>
      <c r="C17" s="55">
        <v>2552.52</v>
      </c>
      <c r="D17" s="48">
        <v>0.35</v>
      </c>
      <c r="E17" s="56">
        <f>(1.1*C17)/(1-D17)</f>
        <v>4319.6492307692315</v>
      </c>
      <c r="F17" s="57">
        <v>41802</v>
      </c>
      <c r="G17" s="28" t="s">
        <v>60</v>
      </c>
    </row>
    <row r="18" spans="1:7" x14ac:dyDescent="0.25">
      <c r="A18" s="1"/>
      <c r="B18" s="50" t="s">
        <v>74</v>
      </c>
      <c r="C18" s="82">
        <f>175*6</f>
        <v>1050</v>
      </c>
      <c r="D18" s="58">
        <v>1</v>
      </c>
      <c r="E18" s="59">
        <f>C18*2</f>
        <v>2100</v>
      </c>
    </row>
    <row r="19" spans="1:7" x14ac:dyDescent="0.25">
      <c r="A19" s="1"/>
      <c r="B19" s="83" t="s">
        <v>71</v>
      </c>
      <c r="C19" s="84">
        <f>250*2</f>
        <v>500</v>
      </c>
      <c r="D19" s="58">
        <v>1</v>
      </c>
      <c r="E19" s="85">
        <f>C19*2</f>
        <v>1000</v>
      </c>
    </row>
    <row r="20" spans="1:7" ht="15.75" thickBot="1" x14ac:dyDescent="0.3">
      <c r="A20" s="1"/>
      <c r="B20" s="52" t="s">
        <v>72</v>
      </c>
      <c r="C20" s="60">
        <f>1705*2</f>
        <v>3410</v>
      </c>
      <c r="D20" s="61">
        <v>1</v>
      </c>
      <c r="E20" s="62">
        <f>C20*2</f>
        <v>6820</v>
      </c>
    </row>
    <row r="21" spans="1:7" ht="15.75" thickBot="1" x14ac:dyDescent="0.3">
      <c r="A21" s="1"/>
      <c r="B21" s="27"/>
      <c r="C21" s="63"/>
      <c r="D21" s="70" t="s">
        <v>54</v>
      </c>
      <c r="E21" s="66">
        <f>SUM(E17:E20)</f>
        <v>14239.649230769232</v>
      </c>
      <c r="F21" s="71"/>
    </row>
    <row r="22" spans="1:7" ht="15.75" thickBot="1" x14ac:dyDescent="0.3">
      <c r="B22" s="1"/>
      <c r="C22" s="63"/>
      <c r="D22" s="27"/>
      <c r="E22" s="63"/>
      <c r="F22" s="6" t="s">
        <v>28</v>
      </c>
      <c r="G22" s="6" t="s">
        <v>16</v>
      </c>
    </row>
    <row r="23" spans="1:7" ht="15.75" thickBot="1" x14ac:dyDescent="0.3">
      <c r="A23" s="6" t="s">
        <v>27</v>
      </c>
      <c r="B23" s="64" t="s">
        <v>73</v>
      </c>
      <c r="C23" s="55">
        <v>500</v>
      </c>
      <c r="D23" s="48">
        <v>1</v>
      </c>
      <c r="E23" s="56">
        <f>C23*(1+D23)</f>
        <v>1000</v>
      </c>
      <c r="F23" s="57">
        <v>41802</v>
      </c>
      <c r="G23" s="28" t="s">
        <v>60</v>
      </c>
    </row>
    <row r="24" spans="1:7" ht="15.75" thickBot="1" x14ac:dyDescent="0.3">
      <c r="B24" s="65"/>
      <c r="C24" s="60"/>
      <c r="D24" s="61">
        <v>1</v>
      </c>
      <c r="E24" s="62">
        <f>C24*(1+D24)</f>
        <v>0</v>
      </c>
    </row>
    <row r="25" spans="1:7" ht="15.75" thickBot="1" x14ac:dyDescent="0.3">
      <c r="D25" s="70" t="s">
        <v>54</v>
      </c>
      <c r="E25" s="66">
        <f>SUM(E23:E24)</f>
        <v>1000</v>
      </c>
      <c r="F25" s="71"/>
    </row>
    <row r="27" spans="1:7" x14ac:dyDescent="0.25">
      <c r="A27" s="1"/>
    </row>
    <row r="28" spans="1:7" ht="15.75" thickBot="1" x14ac:dyDescent="0.3">
      <c r="A28" s="1"/>
      <c r="C28" s="1" t="s">
        <v>30</v>
      </c>
      <c r="D28" s="1" t="s">
        <v>31</v>
      </c>
      <c r="E28" s="1" t="s">
        <v>32</v>
      </c>
      <c r="F28" s="6" t="s">
        <v>28</v>
      </c>
      <c r="G28" s="6" t="s">
        <v>16</v>
      </c>
    </row>
    <row r="29" spans="1:7" ht="15.75" thickBot="1" x14ac:dyDescent="0.3">
      <c r="A29" s="6" t="s">
        <v>24</v>
      </c>
      <c r="B29" s="29" t="s">
        <v>33</v>
      </c>
      <c r="C29" s="28">
        <v>2</v>
      </c>
      <c r="D29" s="28">
        <v>5</v>
      </c>
      <c r="E29" s="28">
        <v>4</v>
      </c>
      <c r="F29" s="57">
        <v>41802</v>
      </c>
      <c r="G29" s="28" t="s">
        <v>60</v>
      </c>
    </row>
    <row r="30" spans="1:7" ht="15.75" thickBot="1" x14ac:dyDescent="0.3">
      <c r="A30" s="6"/>
      <c r="B30" s="29" t="s">
        <v>34</v>
      </c>
      <c r="C30" s="28"/>
      <c r="D30" s="28"/>
      <c r="E30" s="28"/>
      <c r="F30" s="28"/>
      <c r="G30" s="28"/>
    </row>
    <row r="31" spans="1:7" ht="15.75" thickBot="1" x14ac:dyDescent="0.3">
      <c r="A31" s="1"/>
      <c r="B31" s="29" t="s">
        <v>35</v>
      </c>
      <c r="C31" s="28"/>
      <c r="D31" s="28"/>
      <c r="E31" s="28"/>
      <c r="F31" s="28"/>
      <c r="G31" s="28"/>
    </row>
    <row r="32" spans="1:7" ht="15.75" thickBot="1" x14ac:dyDescent="0.3">
      <c r="A32" s="1"/>
      <c r="C32" s="6" t="s">
        <v>28</v>
      </c>
      <c r="D32" s="6" t="s">
        <v>16</v>
      </c>
      <c r="G32" s="27"/>
    </row>
    <row r="33" spans="1:6" ht="15.75" thickBot="1" x14ac:dyDescent="0.3">
      <c r="A33" s="6" t="s">
        <v>58</v>
      </c>
      <c r="B33" s="66">
        <f>SUM(C29:D29)*1800</f>
        <v>12600</v>
      </c>
      <c r="C33" s="57">
        <v>41802</v>
      </c>
      <c r="D33" s="28" t="s">
        <v>60</v>
      </c>
    </row>
    <row r="34" spans="1:6" ht="15.75" thickBot="1" x14ac:dyDescent="0.3">
      <c r="A34" s="1" t="s">
        <v>52</v>
      </c>
      <c r="B34" s="28"/>
    </row>
    <row r="35" spans="1:6" ht="15.75" thickBot="1" x14ac:dyDescent="0.3">
      <c r="A35" s="1" t="s">
        <v>59</v>
      </c>
      <c r="B35" s="28"/>
    </row>
    <row r="36" spans="1:6" ht="15.75" thickBot="1" x14ac:dyDescent="0.3">
      <c r="A36" s="70" t="s">
        <v>54</v>
      </c>
      <c r="B36" s="68">
        <f>SUM(B33:B34)</f>
        <v>12600</v>
      </c>
      <c r="C36" s="71"/>
    </row>
    <row r="37" spans="1:6" ht="15.75" thickBot="1" x14ac:dyDescent="0.3">
      <c r="A37" s="1"/>
      <c r="B37" s="26"/>
      <c r="C37" s="6" t="s">
        <v>28</v>
      </c>
      <c r="D37" s="6" t="s">
        <v>16</v>
      </c>
    </row>
    <row r="38" spans="1:6" ht="15.75" thickBot="1" x14ac:dyDescent="0.3">
      <c r="A38" s="6" t="s">
        <v>29</v>
      </c>
      <c r="B38" s="66">
        <v>0</v>
      </c>
      <c r="C38" s="57">
        <v>41802</v>
      </c>
      <c r="D38" s="28" t="s">
        <v>60</v>
      </c>
    </row>
    <row r="39" spans="1:6" ht="15.75" thickBot="1" x14ac:dyDescent="0.3">
      <c r="B39" s="28"/>
    </row>
    <row r="40" spans="1:6" ht="15.75" thickBot="1" x14ac:dyDescent="0.3">
      <c r="B40" s="28"/>
    </row>
    <row r="41" spans="1:6" ht="15.75" thickBot="1" x14ac:dyDescent="0.3">
      <c r="B41" s="28"/>
    </row>
    <row r="42" spans="1:6" ht="15.75" thickBot="1" x14ac:dyDescent="0.3">
      <c r="A42" s="70" t="s">
        <v>54</v>
      </c>
      <c r="B42" s="68">
        <f>SUM(B38:B41)</f>
        <v>0</v>
      </c>
      <c r="C42" s="71"/>
    </row>
    <row r="43" spans="1:6" ht="15.75" thickBot="1" x14ac:dyDescent="0.3">
      <c r="B43" s="27"/>
      <c r="E43" t="s">
        <v>55</v>
      </c>
      <c r="F43" t="s">
        <v>56</v>
      </c>
    </row>
    <row r="44" spans="1:6" ht="15.75" thickBot="1" x14ac:dyDescent="0.3">
      <c r="A44" s="6" t="s">
        <v>15</v>
      </c>
      <c r="B44" s="67"/>
      <c r="D44" s="68">
        <f>B42+B36+E25+E21+E15</f>
        <v>27839.649230769232</v>
      </c>
      <c r="E44" s="71"/>
      <c r="F44" s="71"/>
    </row>
    <row r="47" spans="1:6" x14ac:dyDescent="0.25">
      <c r="A47" t="s">
        <v>61</v>
      </c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2014-06-12T20:51:44Z</dcterms:modified>
</cp:coreProperties>
</file>