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95" yWindow="145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7" i="2" l="1"/>
  <c r="B35" i="2" l="1"/>
  <c r="E18" i="2" l="1"/>
  <c r="E15" i="2" l="1"/>
  <c r="B41" i="2" l="1"/>
  <c r="B32" i="2" l="1"/>
  <c r="E23" i="2"/>
  <c r="E22" i="2"/>
  <c r="E24" i="2" s="1"/>
  <c r="E19" i="2"/>
  <c r="E17" i="2"/>
  <c r="E9" i="2"/>
  <c r="E20" i="2" l="1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<sst xmlns="http://schemas.openxmlformats.org/spreadsheetml/2006/main" count="95" uniqueCount="68">
  <si>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</si>
  <si>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</si>
  <si>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</si>
  <si>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</si>
  <si>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</si>
  <si>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</si>
  <si>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</si>
  <si>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</si>
  <si>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</si>
  <si>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</si>
  <si>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</si>
  <si>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</si>
  <si>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</si>
  <si>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</si>
  <si>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</si>
  <si>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</si>
  <si>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</si>
  <si>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</si>
  <si>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</si>
  <si>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</si>
  <si>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</si>
  <si>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</si>
  <si>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</si>
  <si>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</si>
  <si>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</si>
  <si>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</si>
  <si>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</si>
  <si>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</si>
  <si>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</si>
  <si>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</si>
  <si>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</si>
  <si>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</si>
  <si>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</si>
  <si>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</si>
  <si>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</si>
  <si>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</si>
  <si>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</si>
  <si>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</si>
  <si>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</si>
  <si>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</si>
  <si>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</si>
  <si>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</si>
  <si>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</si>
  <si>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</si>
  <si>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</si>
  <si>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</si>
  <si>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</si>
  <si>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</si>
  <si>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</si>
  <si>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</si>
  <si>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</si>
  <si>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</si>
  <si>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</si>
  <si>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</si>
  <si>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</si>
  <si>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</si>
  <si>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</si>
  <si>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</si>
  <si>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</si>
  <si>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</si>
  <si>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Ed Sithes</t>
  </si>
  <si>
    <t>040214-05</t>
  </si>
  <si>
    <t>KB Duct</t>
  </si>
  <si>
    <t>18" Plenum</t>
  </si>
  <si>
    <t>Hardware</t>
  </si>
  <si>
    <t>Amist 80TF</t>
  </si>
  <si>
    <t>MDT</t>
  </si>
  <si>
    <t>Alcoa Mexico - AFS Wrenchable Layout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</si>
</sst>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44" fontId="0" fillId="0" borderId="39" xfId="1" applyFont="1" applyBorder="1"/>
    <xf numFmtId="0" fontId="0" fillId="0" borderId="28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F32" sqref="F32"/>
    </sheetView>
  </sheetViews>
  <sheetFormatPr defaultRowHeight="15" x14ac:dyDescent="0.25"/>
  <cols>
    <col min="1" max="1" width="33.28515625" customWidth="1"/>
    <col min="2" max="2" width="18.85546875" customWidth="1"/>
    <col min="3" max="3" width="19.7109375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5">
        <v>41719</v>
      </c>
    </row>
    <row r="5" spans="1:7" ht="16.5" thickBot="1" x14ac:dyDescent="0.3">
      <c r="A5" s="1"/>
      <c r="B5" s="1"/>
      <c r="C5" s="1"/>
      <c r="D5" s="5" t="s">
        <v>25</v>
      </c>
      <c r="E5" t="s">
        <v>61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65</v>
      </c>
      <c r="C9" s="47"/>
      <c r="D9" s="48">
        <v>0</v>
      </c>
      <c r="E9" s="49">
        <f>D9*C9</f>
        <v>0</v>
      </c>
      <c r="F9" s="50">
        <v>41731</v>
      </c>
      <c r="G9" s="28" t="s">
        <v>66</v>
      </c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62</v>
      </c>
      <c r="C17" s="56">
        <f>9609.8*0.65*1.1</f>
        <v>6871.0070000000005</v>
      </c>
      <c r="D17" s="48">
        <v>0.35</v>
      </c>
      <c r="E17" s="57">
        <f>(1.1*C17)/(1-D17)</f>
        <v>11627.858000000002</v>
      </c>
      <c r="F17" s="50">
        <v>41731</v>
      </c>
      <c r="G17" s="28" t="s">
        <v>66</v>
      </c>
    </row>
    <row r="18" spans="1:7" x14ac:dyDescent="0.25">
      <c r="A18" s="1"/>
      <c r="B18" s="51" t="s">
        <v>63</v>
      </c>
      <c r="C18" s="81">
        <v>180</v>
      </c>
      <c r="D18" s="58">
        <v>1</v>
      </c>
      <c r="E18" s="59">
        <f>C18*(1+D18)</f>
        <v>360</v>
      </c>
    </row>
    <row r="19" spans="1:7" ht="15.75" thickBot="1" x14ac:dyDescent="0.3">
      <c r="A19" s="1"/>
      <c r="B19" s="53"/>
      <c r="C19" s="60"/>
      <c r="D19" s="61">
        <v>0</v>
      </c>
      <c r="E19" s="62">
        <f>C19</f>
        <v>0</v>
      </c>
    </row>
    <row r="20" spans="1:7" ht="15.75" thickBot="1" x14ac:dyDescent="0.3">
      <c r="A20" s="1"/>
      <c r="B20" s="27"/>
      <c r="C20" s="63"/>
      <c r="D20" s="69" t="s">
        <v>54</v>
      </c>
      <c r="E20" s="82">
        <f>SUM(E17:E19)</f>
        <v>11987.858000000002</v>
      </c>
      <c r="F20" s="70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3" t="s">
        <v>64</v>
      </c>
      <c r="C22" s="56">
        <v>300</v>
      </c>
      <c r="D22" s="48">
        <v>1</v>
      </c>
      <c r="E22" s="57">
        <f>C22*(1+D22)</f>
        <v>600</v>
      </c>
      <c r="F22" s="50">
        <v>41731</v>
      </c>
      <c r="G22" s="28" t="s">
        <v>66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9" t="s">
        <v>54</v>
      </c>
      <c r="E24" s="65">
        <f>SUM(E22:E23)</f>
        <v>600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5</v>
      </c>
      <c r="E28" s="28">
        <v>6</v>
      </c>
      <c r="F28" s="50">
        <v>41731</v>
      </c>
      <c r="G28" s="28" t="s">
        <v>66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12600</v>
      </c>
      <c r="C32" s="50">
        <v>41731</v>
      </c>
      <c r="D32" s="28" t="s">
        <v>66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>
        <v>2000</v>
      </c>
    </row>
    <row r="35" spans="1:6" ht="15.75" thickBot="1" x14ac:dyDescent="0.3">
      <c r="A35" s="69" t="s">
        <v>54</v>
      </c>
      <c r="B35" s="67">
        <f>SUM(B32:B34)</f>
        <v>14600</v>
      </c>
      <c r="C35" s="70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5">
        <v>0</v>
      </c>
      <c r="C37" s="50">
        <v>41731</v>
      </c>
      <c r="D37" s="28" t="s">
        <v>66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9" t="s">
        <v>54</v>
      </c>
      <c r="B41" s="67">
        <f>SUM(B37:B40)</f>
        <v>0</v>
      </c>
      <c r="C41" s="70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6"/>
      <c r="D43" s="67">
        <f>B41+B35+E24+E20+E15</f>
        <v>27187.858</v>
      </c>
      <c r="E43" s="70"/>
      <c r="F43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2014-04-03T15:06:31Z</dcterms:modified>
</cp:coreProperties>
</file>