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9260" windowHeight="753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H126" i="1" l="1"/>
  <c r="G129" i="1"/>
  <c r="F129" i="1"/>
  <c r="H125" i="1"/>
  <c r="F100" i="1"/>
  <c r="G100" i="1"/>
  <c r="H116" i="1"/>
  <c r="H115" i="1"/>
  <c r="H110" i="1"/>
  <c r="H113" i="1"/>
  <c r="H93" i="1"/>
  <c r="H94" i="1"/>
  <c r="H95" i="1"/>
  <c r="H114" i="1"/>
  <c r="H122" i="1"/>
  <c r="H121" i="1"/>
  <c r="H124" i="1"/>
  <c r="H112" i="1"/>
  <c r="H111" i="1"/>
  <c r="H106" i="1"/>
  <c r="H87" i="1"/>
  <c r="H88" i="1"/>
  <c r="H107" i="1"/>
  <c r="H89" i="1"/>
  <c r="H90" i="1"/>
  <c r="H120" i="1"/>
  <c r="H136" i="1"/>
  <c r="H91" i="1"/>
  <c r="H118" i="1"/>
  <c r="H92" i="1"/>
  <c r="H119" i="1"/>
  <c r="H117" i="1"/>
  <c r="H109" i="1"/>
  <c r="H105" i="1"/>
  <c r="H129" i="1"/>
  <c r="H130" i="1"/>
  <c r="H77" i="1"/>
  <c r="H76" i="1"/>
  <c r="G81" i="1"/>
  <c r="F81" i="1"/>
  <c r="H73" i="1"/>
  <c r="H72" i="1"/>
  <c r="H71" i="1"/>
  <c r="H70" i="1"/>
  <c r="H68" i="1"/>
  <c r="H69" i="1"/>
  <c r="H60" i="1"/>
  <c r="H59" i="1"/>
  <c r="H123" i="1"/>
  <c r="H52" i="1"/>
  <c r="H61" i="1"/>
  <c r="H62" i="1"/>
  <c r="H63" i="1"/>
  <c r="H74" i="1"/>
  <c r="H53" i="1"/>
  <c r="H64" i="1"/>
  <c r="H65" i="1"/>
  <c r="H66" i="1"/>
  <c r="H67" i="1"/>
  <c r="H75" i="1"/>
  <c r="H50" i="1"/>
  <c r="G42" i="1"/>
  <c r="G55" i="1"/>
  <c r="F42" i="1"/>
  <c r="F55" i="1"/>
  <c r="H55" i="1"/>
  <c r="H56" i="1"/>
  <c r="H81" i="1"/>
  <c r="H82" i="1"/>
  <c r="H42" i="1"/>
  <c r="H43" i="1"/>
  <c r="H100" i="1"/>
  <c r="H101" i="1"/>
</calcChain>
</file>

<file path=xl/sharedStrings.xml><?xml version="1.0" encoding="utf-8"?>
<sst xmlns="http://schemas.openxmlformats.org/spreadsheetml/2006/main" count="362" uniqueCount="130">
  <si>
    <t>Project Analysis</t>
  </si>
  <si>
    <t>Customer</t>
  </si>
  <si>
    <t>Sales Rep</t>
  </si>
  <si>
    <t>Margin</t>
  </si>
  <si>
    <t xml:space="preserve">Profit </t>
  </si>
  <si>
    <t>Comments</t>
  </si>
  <si>
    <t>Completed May 2015</t>
  </si>
  <si>
    <t>Completed June 2015</t>
  </si>
  <si>
    <t>Sales Order #</t>
  </si>
  <si>
    <t>RK</t>
  </si>
  <si>
    <t>Alcoa-Waco,TX</t>
  </si>
  <si>
    <t>Boilermakers 502</t>
  </si>
  <si>
    <t>Sales Order Total</t>
  </si>
  <si>
    <t>Butler Gas-Rosedale Tech, PA</t>
  </si>
  <si>
    <t>MTC</t>
  </si>
  <si>
    <t>Install over run of $15,000</t>
  </si>
  <si>
    <t>Machining Technology</t>
  </si>
  <si>
    <t>MWH</t>
  </si>
  <si>
    <t>South Louisiana Comm College, LA</t>
  </si>
  <si>
    <t>Install and Welding Booths under margin</t>
  </si>
  <si>
    <t>College of Charleston, NC</t>
  </si>
  <si>
    <t>MWE</t>
  </si>
  <si>
    <t>Install/Drop Ship</t>
  </si>
  <si>
    <t>Install</t>
  </si>
  <si>
    <t>Drop Ship</t>
  </si>
  <si>
    <t>Install-Not Avani</t>
  </si>
  <si>
    <t>Cubic-Bristol, CA</t>
  </si>
  <si>
    <t>Praxair-United Brotherhood of Carpenters</t>
  </si>
  <si>
    <t>Watterson-Kodiak HS</t>
  </si>
  <si>
    <t>KB</t>
  </si>
  <si>
    <t xml:space="preserve">Randolph Comm College, NC </t>
  </si>
  <si>
    <t>Boilermakers 92</t>
  </si>
  <si>
    <t>Install over run of $24,000</t>
  </si>
  <si>
    <t>Act collector, Project Management and Booth panels under margin</t>
  </si>
  <si>
    <t>JR Auto-Mexico</t>
  </si>
  <si>
    <t>ES</t>
  </si>
  <si>
    <t>Equipment under margin</t>
  </si>
  <si>
    <t>A Berger</t>
  </si>
  <si>
    <t>BS</t>
  </si>
  <si>
    <t>Sterling Springs</t>
  </si>
  <si>
    <t>FJ</t>
  </si>
  <si>
    <t>Horizon</t>
  </si>
  <si>
    <t>Total Costs</t>
  </si>
  <si>
    <t>MTD Margin</t>
  </si>
  <si>
    <t>MTD SO Total</t>
  </si>
  <si>
    <t>MTD Costs</t>
  </si>
  <si>
    <t>MTD Profit $</t>
  </si>
  <si>
    <t>ME</t>
  </si>
  <si>
    <t>Filters (40) under margin</t>
  </si>
  <si>
    <t>SL Cooke-Peening Technologies</t>
  </si>
  <si>
    <t>Southside Va CC</t>
  </si>
  <si>
    <t>Thomson Linear</t>
  </si>
  <si>
    <t>Fj</t>
  </si>
  <si>
    <t>Microbial Discovery Group</t>
  </si>
  <si>
    <t>Genpak</t>
  </si>
  <si>
    <t xml:space="preserve">National Machinery, Ohio </t>
  </si>
  <si>
    <t>low margin on absolent (31%), extra custom paint due to damaged absolent</t>
  </si>
  <si>
    <t>To Be Completed July 2015</t>
  </si>
  <si>
    <t>Medtronics</t>
  </si>
  <si>
    <t>Plumbers and Pipefitters</t>
  </si>
  <si>
    <t>Pearson</t>
  </si>
  <si>
    <t>San Bernardino</t>
  </si>
  <si>
    <t>Cal City</t>
  </si>
  <si>
    <t>Schaeffler Mexico</t>
  </si>
  <si>
    <t>Allegheny/ATI</t>
  </si>
  <si>
    <t>American Truetzschler</t>
  </si>
  <si>
    <t>Metform-McClean</t>
  </si>
  <si>
    <t>McCown Gordon</t>
  </si>
  <si>
    <t>Baldor</t>
  </si>
  <si>
    <t>Little Elm HS</t>
  </si>
  <si>
    <t>Kadon</t>
  </si>
  <si>
    <t>East Penn/Wann</t>
  </si>
  <si>
    <t>TRW Fuji</t>
  </si>
  <si>
    <t>Bristol-Truform</t>
  </si>
  <si>
    <t>Hoffman &amp; Hoffman</t>
  </si>
  <si>
    <t>MH</t>
  </si>
  <si>
    <t>C</t>
  </si>
  <si>
    <t>AP Wyoming-Natrona HS</t>
  </si>
  <si>
    <t>no invoice for outside contractor yet</t>
  </si>
  <si>
    <t>Underquoted the Taiwan booths-Landed cost</t>
  </si>
  <si>
    <t>Drop/Ship</t>
  </si>
  <si>
    <t xml:space="preserve">Install </t>
  </si>
  <si>
    <t>MC</t>
  </si>
  <si>
    <t>only made 30% on Absolent  A-Smoke 20 list is 11,993 we sold for 10,194</t>
  </si>
  <si>
    <t>only made 30% on Absolent A-Smoke 40B list is 21,730 we sold for 18,471</t>
  </si>
  <si>
    <t xml:space="preserve">waiting on cost of install </t>
  </si>
  <si>
    <r>
      <rPr>
        <b/>
        <sz val="11"/>
        <color theme="1"/>
        <rFont val="Calibri"/>
        <family val="2"/>
        <scheme val="minor"/>
      </rPr>
      <t>Profit</t>
    </r>
    <r>
      <rPr>
        <b/>
        <u/>
        <sz val="11"/>
        <color theme="1"/>
        <rFont val="Calibri"/>
        <family val="2"/>
        <scheme val="minor"/>
      </rPr>
      <t xml:space="preserve">                Margin</t>
    </r>
  </si>
  <si>
    <t>ACT Collector under margin and labor cost over-run</t>
  </si>
  <si>
    <t>McClain Tool</t>
  </si>
  <si>
    <t>Thyssenkrupp</t>
  </si>
  <si>
    <t>Airgas/PPL</t>
  </si>
  <si>
    <t>Act Collector and Taiwan Booth under margin</t>
  </si>
  <si>
    <t>products under margin</t>
  </si>
  <si>
    <t>Completed July 2015</t>
  </si>
  <si>
    <t>Install not complete 7/31/15, may incurr additional install costs</t>
  </si>
  <si>
    <t>Ecolo Tech</t>
  </si>
  <si>
    <t>The Timken Company</t>
  </si>
  <si>
    <t>To Be Completed August 2015</t>
  </si>
  <si>
    <t>General Dist. Helena, MT</t>
  </si>
  <si>
    <t>Status IP/C</t>
  </si>
  <si>
    <t>IP</t>
  </si>
  <si>
    <t>Spartanburg</t>
  </si>
  <si>
    <t>Groathouse</t>
  </si>
  <si>
    <t>LEE college</t>
  </si>
  <si>
    <t>3m/ Airgas</t>
  </si>
  <si>
    <t>Custom Mechanical Alaska</t>
  </si>
  <si>
    <t>Construction Gely</t>
  </si>
  <si>
    <t>Stackpole International</t>
  </si>
  <si>
    <t xml:space="preserve">Georgia Power/RCN </t>
  </si>
  <si>
    <t>Boilermakers 242</t>
  </si>
  <si>
    <t>Boilermakers 04</t>
  </si>
  <si>
    <t>Boilermakers Local 37, LA</t>
  </si>
  <si>
    <t xml:space="preserve">            $28,171.00              </t>
  </si>
  <si>
    <t>CS</t>
  </si>
  <si>
    <t>Delaware CC</t>
  </si>
  <si>
    <t>Doosan</t>
  </si>
  <si>
    <t>Hennessy</t>
  </si>
  <si>
    <t>Petron</t>
  </si>
  <si>
    <t>Barnes</t>
  </si>
  <si>
    <t>Pure Power</t>
  </si>
  <si>
    <t>Centrix</t>
  </si>
  <si>
    <t>Duke</t>
  </si>
  <si>
    <t>Thyssen Krupp</t>
  </si>
  <si>
    <t>Dubose</t>
  </si>
  <si>
    <t>estimated</t>
  </si>
  <si>
    <t xml:space="preserve"> Completed August 2015</t>
  </si>
  <si>
    <t xml:space="preserve">Triangle Engineering </t>
  </si>
  <si>
    <t>To Be Completed September 2015</t>
  </si>
  <si>
    <t>Kennemetal PA</t>
  </si>
  <si>
    <t>Erwin Junker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</si>
</sst>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17" fontId="3" fillId="0" borderId="0" xfId="0" applyNumberFormat="1" applyFont="1"/>
    <xf numFmtId="0" fontId="4" fillId="0" borderId="0" xfId="0" applyFont="1"/>
    <xf numFmtId="164" fontId="0" fillId="0" borderId="0" xfId="0" applyNumberFormat="1"/>
    <xf numFmtId="164" fontId="4" fillId="0" borderId="0" xfId="0" applyNumberFormat="1" applyFont="1"/>
    <xf numFmtId="164" fontId="1" fillId="2" borderId="2" xfId="0" applyNumberFormat="1" applyFont="1" applyFill="1" applyBorder="1"/>
    <xf numFmtId="164" fontId="0" fillId="2" borderId="0" xfId="0" applyNumberFormat="1" applyFill="1" applyBorder="1"/>
    <xf numFmtId="164" fontId="1" fillId="2" borderId="7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6" fillId="0" borderId="0" xfId="0" applyNumberFormat="1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/>
    </xf>
    <xf numFmtId="9" fontId="7" fillId="0" borderId="0" xfId="0" applyNumberFormat="1" applyFont="1" applyAlignment="1">
      <alignment horizontal="center"/>
    </xf>
    <xf numFmtId="10" fontId="0" fillId="0" borderId="0" xfId="0" applyNumberFormat="1"/>
    <xf numFmtId="10" fontId="6" fillId="0" borderId="0" xfId="0" applyNumberFormat="1" applyFont="1"/>
    <xf numFmtId="10" fontId="5" fillId="0" borderId="0" xfId="0" applyNumberFormat="1" applyFont="1"/>
    <xf numFmtId="0" fontId="4" fillId="0" borderId="0" xfId="0" applyFont="1" applyAlignment="1">
      <alignment horizontal="center" wrapText="1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164" fontId="1" fillId="0" borderId="0" xfId="0" applyNumberFormat="1" applyFont="1" applyFill="1" applyBorder="1"/>
    <xf numFmtId="10" fontId="1" fillId="0" borderId="0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0" fontId="5" fillId="2" borderId="8" xfId="0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8" fontId="10" fillId="0" borderId="0" xfId="0" applyNumberFormat="1" applyFont="1" applyAlignment="1">
      <alignment horizontal="center" vertical="center"/>
    </xf>
    <xf numFmtId="8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8" fontId="12" fillId="0" borderId="0" xfId="0" applyNumberFormat="1" applyFont="1" applyAlignment="1">
      <alignment horizontal="center" vertical="center"/>
    </xf>
    <xf numFmtId="8" fontId="5" fillId="0" borderId="0" xfId="0" applyNumberFormat="1" applyFont="1" applyAlignment="1">
      <alignment horizontal="center"/>
    </xf>
    <xf numFmtId="6" fontId="5" fillId="0" borderId="0" xfId="0" applyNumberFormat="1" applyFont="1" applyAlignment="1">
      <alignment horizontal="center"/>
    </xf>
    <xf numFmtId="10" fontId="7" fillId="0" borderId="0" xfId="0" applyNumberFormat="1" applyFont="1"/>
    <xf numFmtId="0" fontId="0" fillId="0" borderId="0" xfId="0" applyAlignment="1">
      <alignment horizontal="left"/>
    </xf>
    <xf numFmtId="10" fontId="5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"/>
  <sheetViews>
    <sheetView tabSelected="1" topLeftCell="A113" workbookViewId="0">
      <selection activeCell="E131" sqref="E131"/>
    </sheetView>
  </sheetViews>
  <sheetFormatPr defaultRowHeight="15" x14ac:dyDescent="0.25"/>
  <cols>
    <col min="1" max="1" width="10.28515625" customWidth="1"/>
    <col min="2" max="2" width="39" bestFit="1" customWidth="1"/>
    <col min="3" max="3" width="12.5703125" style="9" bestFit="1" customWidth="1"/>
    <col min="4" max="4" width="17.42578125" style="9" customWidth="1"/>
    <col min="5" max="5" width="16.140625" style="9" customWidth="1"/>
    <col min="6" max="6" width="21.140625" style="31" customWidth="1"/>
    <col min="7" max="7" width="13.28515625" style="4" customWidth="1"/>
    <col min="8" max="8" width="13.28515625" style="9" customWidth="1"/>
    <col min="9" max="9" width="41.85546875" style="9" customWidth="1"/>
    <col min="10" max="10" width="31.140625" customWidth="1"/>
  </cols>
  <sheetData>
    <row r="1" spans="2:9" ht="26.25" x14ac:dyDescent="0.4">
      <c r="B1" s="1" t="s">
        <v>0</v>
      </c>
      <c r="C1" s="40"/>
      <c r="D1" s="40"/>
      <c r="I1" s="46">
        <v>42235</v>
      </c>
    </row>
    <row r="5" spans="2:9" ht="21" x14ac:dyDescent="0.35">
      <c r="B5" s="2" t="s">
        <v>6</v>
      </c>
      <c r="C5" s="41"/>
      <c r="D5" s="41"/>
    </row>
    <row r="6" spans="2:9" x14ac:dyDescent="0.25">
      <c r="H6" s="10" t="s">
        <v>4</v>
      </c>
    </row>
    <row r="7" spans="2:9" x14ac:dyDescent="0.25">
      <c r="B7" s="3" t="s">
        <v>1</v>
      </c>
      <c r="C7" s="11" t="s">
        <v>8</v>
      </c>
      <c r="D7" s="11" t="s">
        <v>22</v>
      </c>
      <c r="E7" s="11" t="s">
        <v>2</v>
      </c>
      <c r="F7" s="32" t="s">
        <v>12</v>
      </c>
      <c r="G7" s="5" t="s">
        <v>42</v>
      </c>
      <c r="H7" s="11" t="s">
        <v>3</v>
      </c>
      <c r="I7" s="11" t="s">
        <v>5</v>
      </c>
    </row>
    <row r="9" spans="2:9" ht="30" x14ac:dyDescent="0.25">
      <c r="B9" t="s">
        <v>11</v>
      </c>
      <c r="C9" s="9">
        <v>21714</v>
      </c>
      <c r="D9" s="9" t="s">
        <v>23</v>
      </c>
      <c r="E9" s="9" t="s">
        <v>17</v>
      </c>
      <c r="F9" s="31">
        <v>132233</v>
      </c>
      <c r="G9" s="4">
        <v>105858</v>
      </c>
      <c r="H9" s="12">
        <v>0.26</v>
      </c>
      <c r="I9" s="47" t="s">
        <v>33</v>
      </c>
    </row>
    <row r="10" spans="2:9" x14ac:dyDescent="0.25">
      <c r="B10" t="s">
        <v>31</v>
      </c>
      <c r="C10" s="9">
        <v>21709</v>
      </c>
      <c r="D10" s="9" t="s">
        <v>23</v>
      </c>
      <c r="E10" s="9" t="s">
        <v>17</v>
      </c>
      <c r="F10" s="31">
        <v>195602</v>
      </c>
      <c r="G10" s="4">
        <v>198221</v>
      </c>
      <c r="H10" s="12">
        <v>0.09</v>
      </c>
      <c r="I10" s="9" t="s">
        <v>32</v>
      </c>
    </row>
    <row r="11" spans="2:9" x14ac:dyDescent="0.25">
      <c r="B11" t="s">
        <v>16</v>
      </c>
      <c r="C11" s="9">
        <v>22412</v>
      </c>
      <c r="D11" s="9" t="s">
        <v>24</v>
      </c>
      <c r="E11" s="9" t="s">
        <v>17</v>
      </c>
      <c r="F11" s="31">
        <v>82902</v>
      </c>
      <c r="G11" s="4">
        <v>59414</v>
      </c>
      <c r="H11" s="13">
        <v>0.4</v>
      </c>
    </row>
    <row r="12" spans="2:9" x14ac:dyDescent="0.25">
      <c r="B12" t="s">
        <v>26</v>
      </c>
      <c r="C12" s="9">
        <v>22482</v>
      </c>
      <c r="D12" s="9" t="s">
        <v>25</v>
      </c>
      <c r="E12" s="9" t="s">
        <v>17</v>
      </c>
      <c r="F12" s="31">
        <v>18105</v>
      </c>
      <c r="G12" s="4">
        <v>9565</v>
      </c>
      <c r="H12" s="13">
        <v>0.89</v>
      </c>
    </row>
    <row r="13" spans="2:9" x14ac:dyDescent="0.25">
      <c r="B13" t="s">
        <v>37</v>
      </c>
      <c r="C13" s="9">
        <v>22639</v>
      </c>
      <c r="D13" s="9" t="s">
        <v>24</v>
      </c>
      <c r="E13" s="9" t="s">
        <v>38</v>
      </c>
      <c r="F13" s="31">
        <v>111000</v>
      </c>
      <c r="H13" s="13">
        <v>0.53</v>
      </c>
    </row>
    <row r="14" spans="2:9" x14ac:dyDescent="0.25">
      <c r="B14" t="s">
        <v>39</v>
      </c>
      <c r="C14" s="9">
        <v>21509</v>
      </c>
      <c r="D14" s="9" t="s">
        <v>25</v>
      </c>
      <c r="E14" s="9" t="s">
        <v>40</v>
      </c>
      <c r="F14" s="31">
        <v>208250</v>
      </c>
      <c r="G14" s="4">
        <v>128454</v>
      </c>
      <c r="H14" s="13">
        <v>0.53</v>
      </c>
    </row>
    <row r="15" spans="2:9" x14ac:dyDescent="0.25">
      <c r="B15" t="s">
        <v>41</v>
      </c>
      <c r="C15" s="9">
        <v>22685</v>
      </c>
      <c r="D15" s="9" t="s">
        <v>25</v>
      </c>
      <c r="E15" s="9" t="s">
        <v>17</v>
      </c>
      <c r="F15" s="31">
        <v>24928</v>
      </c>
      <c r="G15" s="4">
        <v>14586</v>
      </c>
      <c r="H15" s="13">
        <v>0.38</v>
      </c>
    </row>
    <row r="16" spans="2:9" x14ac:dyDescent="0.25">
      <c r="H16" s="13"/>
    </row>
    <row r="18" spans="2:9" ht="21" x14ac:dyDescent="0.35">
      <c r="B18" s="2" t="s">
        <v>7</v>
      </c>
      <c r="C18" s="41"/>
      <c r="D18" s="41"/>
    </row>
    <row r="19" spans="2:9" x14ac:dyDescent="0.25">
      <c r="H19" s="10" t="s">
        <v>4</v>
      </c>
    </row>
    <row r="20" spans="2:9" x14ac:dyDescent="0.25">
      <c r="B20" s="3" t="s">
        <v>1</v>
      </c>
      <c r="C20" s="11" t="s">
        <v>8</v>
      </c>
      <c r="D20" s="11" t="s">
        <v>22</v>
      </c>
      <c r="E20" s="11" t="s">
        <v>2</v>
      </c>
      <c r="F20" s="32" t="s">
        <v>12</v>
      </c>
      <c r="G20" s="5" t="s">
        <v>42</v>
      </c>
      <c r="H20" s="11" t="s">
        <v>3</v>
      </c>
      <c r="I20" s="11" t="s">
        <v>5</v>
      </c>
    </row>
    <row r="22" spans="2:9" x14ac:dyDescent="0.25">
      <c r="B22" t="s">
        <v>10</v>
      </c>
      <c r="C22" s="9">
        <v>22283</v>
      </c>
      <c r="D22" s="9" t="s">
        <v>24</v>
      </c>
      <c r="E22" s="9" t="s">
        <v>9</v>
      </c>
      <c r="F22" s="31">
        <v>221200</v>
      </c>
      <c r="G22" s="4">
        <v>138154</v>
      </c>
      <c r="H22" s="13">
        <v>0.6</v>
      </c>
    </row>
    <row r="23" spans="2:9" x14ac:dyDescent="0.25">
      <c r="B23" t="s">
        <v>13</v>
      </c>
      <c r="C23" s="9">
        <v>22345</v>
      </c>
      <c r="D23" s="9" t="s">
        <v>23</v>
      </c>
      <c r="E23" s="9" t="s">
        <v>14</v>
      </c>
      <c r="F23" s="31">
        <v>137937</v>
      </c>
      <c r="G23" s="4">
        <v>120717</v>
      </c>
      <c r="H23" s="12">
        <v>0.14000000000000001</v>
      </c>
      <c r="I23" s="48" t="s">
        <v>15</v>
      </c>
    </row>
    <row r="24" spans="2:9" x14ac:dyDescent="0.25">
      <c r="B24" t="s">
        <v>18</v>
      </c>
      <c r="C24" s="9">
        <v>22578</v>
      </c>
      <c r="D24" s="9" t="s">
        <v>23</v>
      </c>
      <c r="E24" s="9" t="s">
        <v>14</v>
      </c>
      <c r="F24" s="31">
        <v>74420</v>
      </c>
      <c r="G24" s="4">
        <v>60628</v>
      </c>
      <c r="H24" s="12">
        <v>0.23</v>
      </c>
      <c r="I24" s="48" t="s">
        <v>19</v>
      </c>
    </row>
    <row r="25" spans="2:9" x14ac:dyDescent="0.25">
      <c r="B25" t="s">
        <v>20</v>
      </c>
      <c r="C25" s="9">
        <v>22401</v>
      </c>
      <c r="D25" s="9" t="s">
        <v>24</v>
      </c>
      <c r="E25" s="9" t="s">
        <v>21</v>
      </c>
      <c r="F25" s="31">
        <v>28048</v>
      </c>
      <c r="G25" s="4">
        <v>16792</v>
      </c>
      <c r="H25" s="13">
        <v>0.77</v>
      </c>
    </row>
    <row r="26" spans="2:9" x14ac:dyDescent="0.25">
      <c r="B26" t="s">
        <v>27</v>
      </c>
      <c r="C26" s="9">
        <v>22518</v>
      </c>
      <c r="D26" s="9" t="s">
        <v>24</v>
      </c>
      <c r="E26" s="9" t="s">
        <v>17</v>
      </c>
      <c r="F26" s="31">
        <v>13941</v>
      </c>
      <c r="G26" s="4">
        <v>10381</v>
      </c>
      <c r="H26" s="14">
        <v>0.43</v>
      </c>
    </row>
    <row r="27" spans="2:9" x14ac:dyDescent="0.25">
      <c r="B27" t="s">
        <v>28</v>
      </c>
      <c r="C27" s="9">
        <v>22608</v>
      </c>
      <c r="D27" s="9" t="s">
        <v>24</v>
      </c>
      <c r="E27" s="9" t="s">
        <v>29</v>
      </c>
      <c r="F27" s="31">
        <v>64687</v>
      </c>
      <c r="G27" s="4">
        <v>38573</v>
      </c>
      <c r="H27" s="13">
        <v>0.68</v>
      </c>
    </row>
    <row r="28" spans="2:9" x14ac:dyDescent="0.25">
      <c r="B28" t="s">
        <v>30</v>
      </c>
      <c r="C28" s="9">
        <v>22699</v>
      </c>
      <c r="D28" s="9" t="s">
        <v>24</v>
      </c>
      <c r="E28" s="9" t="s">
        <v>47</v>
      </c>
      <c r="F28" s="31">
        <v>10026</v>
      </c>
      <c r="G28" s="4">
        <v>4500</v>
      </c>
      <c r="H28" s="13">
        <v>1.23</v>
      </c>
    </row>
    <row r="29" spans="2:9" x14ac:dyDescent="0.25">
      <c r="B29" t="s">
        <v>30</v>
      </c>
      <c r="C29" s="9">
        <v>23030</v>
      </c>
      <c r="D29" s="9" t="s">
        <v>23</v>
      </c>
      <c r="E29" s="9" t="s">
        <v>47</v>
      </c>
      <c r="F29" s="31">
        <v>15488</v>
      </c>
      <c r="G29" s="4">
        <v>16260</v>
      </c>
      <c r="H29" s="12">
        <v>-0.05</v>
      </c>
      <c r="I29" s="48" t="s">
        <v>48</v>
      </c>
    </row>
    <row r="30" spans="2:9" x14ac:dyDescent="0.25">
      <c r="B30" t="s">
        <v>34</v>
      </c>
      <c r="C30" s="9">
        <v>21418</v>
      </c>
      <c r="D30" s="9" t="s">
        <v>23</v>
      </c>
      <c r="E30" s="9" t="s">
        <v>35</v>
      </c>
      <c r="F30" s="31">
        <v>64778</v>
      </c>
      <c r="G30" s="4">
        <v>61820</v>
      </c>
      <c r="H30" s="12">
        <v>0.05</v>
      </c>
      <c r="I30" s="48" t="s">
        <v>36</v>
      </c>
    </row>
    <row r="31" spans="2:9" x14ac:dyDescent="0.25">
      <c r="B31" t="s">
        <v>49</v>
      </c>
      <c r="C31" s="9">
        <v>22597</v>
      </c>
      <c r="D31" s="9" t="s">
        <v>24</v>
      </c>
      <c r="E31" s="9" t="s">
        <v>14</v>
      </c>
      <c r="F31" s="31">
        <v>6909</v>
      </c>
      <c r="G31" s="4">
        <v>5259</v>
      </c>
      <c r="H31" s="18">
        <v>0.31</v>
      </c>
    </row>
    <row r="32" spans="2:9" x14ac:dyDescent="0.25">
      <c r="B32" t="s">
        <v>50</v>
      </c>
      <c r="C32" s="9">
        <v>22941</v>
      </c>
      <c r="D32" s="9" t="s">
        <v>24</v>
      </c>
      <c r="E32" s="9" t="s">
        <v>29</v>
      </c>
      <c r="F32" s="31">
        <v>14900</v>
      </c>
      <c r="G32" s="4">
        <v>7600</v>
      </c>
      <c r="H32" s="18">
        <v>0.96</v>
      </c>
    </row>
    <row r="33" spans="1:9" x14ac:dyDescent="0.25">
      <c r="B33" t="s">
        <v>51</v>
      </c>
      <c r="C33" s="9">
        <v>23021</v>
      </c>
      <c r="D33" s="9" t="s">
        <v>24</v>
      </c>
      <c r="E33" s="9" t="s">
        <v>52</v>
      </c>
      <c r="F33" s="31">
        <v>3809</v>
      </c>
      <c r="G33" s="4">
        <v>2081</v>
      </c>
      <c r="H33" s="18">
        <v>0.83</v>
      </c>
    </row>
    <row r="34" spans="1:9" x14ac:dyDescent="0.25">
      <c r="B34" t="s">
        <v>53</v>
      </c>
      <c r="C34" s="9">
        <v>23010</v>
      </c>
      <c r="D34" s="9" t="s">
        <v>24</v>
      </c>
      <c r="E34" s="9" t="s">
        <v>14</v>
      </c>
      <c r="F34" s="31">
        <v>4805</v>
      </c>
      <c r="G34" s="4">
        <v>2872</v>
      </c>
      <c r="H34" s="18">
        <v>0.87</v>
      </c>
    </row>
    <row r="35" spans="1:9" x14ac:dyDescent="0.25">
      <c r="A35" t="s">
        <v>76</v>
      </c>
      <c r="B35" t="s">
        <v>54</v>
      </c>
      <c r="C35" s="9">
        <v>22935</v>
      </c>
      <c r="D35" s="9" t="s">
        <v>24</v>
      </c>
      <c r="E35" s="9" t="s">
        <v>14</v>
      </c>
      <c r="F35" s="31">
        <v>4903</v>
      </c>
      <c r="G35" s="4">
        <v>2013</v>
      </c>
      <c r="H35" s="18">
        <v>1.61</v>
      </c>
    </row>
    <row r="36" spans="1:9" ht="30" x14ac:dyDescent="0.25">
      <c r="B36" t="s">
        <v>55</v>
      </c>
      <c r="C36" s="9">
        <v>22927</v>
      </c>
      <c r="D36" s="9" t="s">
        <v>24</v>
      </c>
      <c r="E36" s="9" t="s">
        <v>35</v>
      </c>
      <c r="F36" s="31">
        <v>40059</v>
      </c>
      <c r="G36" s="4">
        <v>30954</v>
      </c>
      <c r="H36" s="12">
        <v>0.28999999999999998</v>
      </c>
      <c r="I36" s="47" t="s">
        <v>56</v>
      </c>
    </row>
    <row r="37" spans="1:9" x14ac:dyDescent="0.25">
      <c r="A37" t="s">
        <v>76</v>
      </c>
      <c r="B37" t="s">
        <v>77</v>
      </c>
      <c r="C37" s="9">
        <v>22479</v>
      </c>
      <c r="D37" s="9" t="s">
        <v>24</v>
      </c>
      <c r="E37" s="9" t="s">
        <v>75</v>
      </c>
      <c r="F37" s="31">
        <v>77573</v>
      </c>
      <c r="G37" s="4">
        <v>46115</v>
      </c>
      <c r="H37" s="18">
        <v>0.68200000000000005</v>
      </c>
      <c r="I37" s="9" t="s">
        <v>78</v>
      </c>
    </row>
    <row r="38" spans="1:9" x14ac:dyDescent="0.25">
      <c r="H38" s="18"/>
    </row>
    <row r="39" spans="1:9" x14ac:dyDescent="0.25">
      <c r="H39" s="18"/>
    </row>
    <row r="40" spans="1:9" ht="15.75" thickBot="1" x14ac:dyDescent="0.3"/>
    <row r="41" spans="1:9" x14ac:dyDescent="0.25">
      <c r="F41" s="33" t="s">
        <v>44</v>
      </c>
      <c r="G41" s="6" t="s">
        <v>45</v>
      </c>
      <c r="H41" s="15" t="s">
        <v>46</v>
      </c>
    </row>
    <row r="42" spans="1:9" x14ac:dyDescent="0.25">
      <c r="F42" s="27">
        <f>SUM(F22:F40)</f>
        <v>783483</v>
      </c>
      <c r="G42" s="7">
        <f>SUM(G22:G40)</f>
        <v>564719</v>
      </c>
      <c r="H42" s="16">
        <f>F42-G42</f>
        <v>218764</v>
      </c>
    </row>
    <row r="43" spans="1:9" ht="15.75" thickBot="1" x14ac:dyDescent="0.3">
      <c r="F43" s="34"/>
      <c r="G43" s="8" t="s">
        <v>43</v>
      </c>
      <c r="H43" s="17">
        <f>H42/G42</f>
        <v>0.38738558468902234</v>
      </c>
    </row>
    <row r="47" spans="1:9" ht="21" x14ac:dyDescent="0.35">
      <c r="B47" s="2" t="s">
        <v>57</v>
      </c>
      <c r="C47" s="41"/>
      <c r="D47" s="41"/>
    </row>
    <row r="48" spans="1:9" x14ac:dyDescent="0.25">
      <c r="F48" s="10"/>
      <c r="H48" s="10"/>
      <c r="I48" s="10"/>
    </row>
    <row r="49" spans="1:9" ht="41.25" customHeight="1" x14ac:dyDescent="0.25">
      <c r="A49" s="3" t="s">
        <v>99</v>
      </c>
      <c r="B49" s="3" t="s">
        <v>1</v>
      </c>
      <c r="C49" s="11" t="s">
        <v>8</v>
      </c>
      <c r="D49" s="11" t="s">
        <v>22</v>
      </c>
      <c r="E49" s="11" t="s">
        <v>2</v>
      </c>
      <c r="F49" s="32" t="s">
        <v>12</v>
      </c>
      <c r="G49" s="5" t="s">
        <v>42</v>
      </c>
      <c r="H49" s="22" t="s">
        <v>86</v>
      </c>
      <c r="I49" s="11" t="s">
        <v>5</v>
      </c>
    </row>
    <row r="50" spans="1:9" x14ac:dyDescent="0.25">
      <c r="A50" s="9" t="s">
        <v>100</v>
      </c>
      <c r="B50" t="s">
        <v>58</v>
      </c>
      <c r="C50" s="9">
        <v>22714</v>
      </c>
      <c r="D50" s="9" t="s">
        <v>23</v>
      </c>
      <c r="E50" s="9" t="s">
        <v>35</v>
      </c>
      <c r="F50" s="35">
        <v>257043</v>
      </c>
      <c r="G50" s="24">
        <v>189789</v>
      </c>
      <c r="H50" s="19">
        <f>(F50-G50)/G50</f>
        <v>0.35436194932266885</v>
      </c>
      <c r="I50" s="49"/>
    </row>
    <row r="52" spans="1:9" x14ac:dyDescent="0.25">
      <c r="A52" s="9" t="s">
        <v>100</v>
      </c>
      <c r="B52" t="s">
        <v>63</v>
      </c>
      <c r="C52" s="9">
        <v>22954</v>
      </c>
      <c r="D52" s="9" t="s">
        <v>23</v>
      </c>
      <c r="E52" s="9" t="s">
        <v>35</v>
      </c>
      <c r="F52" s="35">
        <v>117373</v>
      </c>
      <c r="G52" s="24">
        <v>86838</v>
      </c>
      <c r="H52" s="20">
        <f t="shared" ref="H52:H73" si="0">(F52-G52)/G52</f>
        <v>0.35163177410810936</v>
      </c>
      <c r="I52" s="9" t="s">
        <v>85</v>
      </c>
    </row>
    <row r="53" spans="1:9" ht="15.75" thickBot="1" x14ac:dyDescent="0.3">
      <c r="A53" s="9" t="s">
        <v>100</v>
      </c>
      <c r="B53" t="s">
        <v>69</v>
      </c>
      <c r="C53" s="9">
        <v>23077</v>
      </c>
      <c r="D53" s="9" t="s">
        <v>80</v>
      </c>
      <c r="E53" s="9" t="s">
        <v>29</v>
      </c>
      <c r="F53" s="35">
        <v>11804</v>
      </c>
      <c r="G53" s="24">
        <v>4421</v>
      </c>
      <c r="H53" s="20">
        <f>(F53-G53)/G53</f>
        <v>1.6699841664781723</v>
      </c>
    </row>
    <row r="54" spans="1:9" x14ac:dyDescent="0.25">
      <c r="A54" s="9"/>
      <c r="F54" s="33" t="s">
        <v>44</v>
      </c>
      <c r="G54" s="6" t="s">
        <v>45</v>
      </c>
      <c r="H54" s="15" t="s">
        <v>46</v>
      </c>
    </row>
    <row r="55" spans="1:9" x14ac:dyDescent="0.25">
      <c r="A55" s="9"/>
      <c r="F55" s="27">
        <f>SUM(F30:F49)</f>
        <v>1001219</v>
      </c>
      <c r="G55" s="7">
        <f>SUM(G30:G49)</f>
        <v>723433</v>
      </c>
      <c r="H55" s="16">
        <f>F55-G55</f>
        <v>277786</v>
      </c>
    </row>
    <row r="56" spans="1:9" ht="15.75" thickBot="1" x14ac:dyDescent="0.3">
      <c r="A56" s="9"/>
      <c r="F56" s="34"/>
      <c r="G56" s="8" t="s">
        <v>43</v>
      </c>
      <c r="H56" s="17">
        <f>H55/G55</f>
        <v>0.38398303643875797</v>
      </c>
    </row>
    <row r="57" spans="1:9" x14ac:dyDescent="0.25">
      <c r="A57" s="9"/>
      <c r="F57" s="36"/>
      <c r="G57" s="25"/>
      <c r="H57" s="26"/>
    </row>
    <row r="58" spans="1:9" ht="21" x14ac:dyDescent="0.35">
      <c r="A58" s="9"/>
      <c r="B58" s="2" t="s">
        <v>93</v>
      </c>
      <c r="F58" s="36"/>
      <c r="G58" s="25"/>
      <c r="H58" s="26"/>
    </row>
    <row r="59" spans="1:9" x14ac:dyDescent="0.25">
      <c r="A59" s="10" t="s">
        <v>76</v>
      </c>
      <c r="B59" t="s">
        <v>61</v>
      </c>
      <c r="C59" s="9">
        <v>22684</v>
      </c>
      <c r="D59" s="9" t="s">
        <v>23</v>
      </c>
      <c r="E59" s="9" t="s">
        <v>75</v>
      </c>
      <c r="F59" s="35">
        <v>114000</v>
      </c>
      <c r="G59" s="24">
        <v>98629</v>
      </c>
      <c r="H59" s="21">
        <f>(F59-G59)/G59</f>
        <v>0.15584665767674821</v>
      </c>
      <c r="I59" s="50" t="s">
        <v>92</v>
      </c>
    </row>
    <row r="60" spans="1:9" x14ac:dyDescent="0.25">
      <c r="A60" s="10" t="s">
        <v>76</v>
      </c>
      <c r="B60" t="s">
        <v>60</v>
      </c>
      <c r="C60" s="9">
        <v>22720</v>
      </c>
      <c r="D60" s="9" t="s">
        <v>80</v>
      </c>
      <c r="E60" s="9" t="s">
        <v>40</v>
      </c>
      <c r="F60" s="35">
        <v>73440</v>
      </c>
      <c r="G60" s="24">
        <v>47170</v>
      </c>
      <c r="H60" s="20">
        <f>(F60-G60)/G60</f>
        <v>0.55692177231291073</v>
      </c>
    </row>
    <row r="61" spans="1:9" ht="30" x14ac:dyDescent="0.25">
      <c r="A61" s="10" t="s">
        <v>76</v>
      </c>
      <c r="B61" t="s">
        <v>64</v>
      </c>
      <c r="C61" s="9">
        <v>22839</v>
      </c>
      <c r="D61" s="9" t="s">
        <v>81</v>
      </c>
      <c r="E61" s="9" t="s">
        <v>82</v>
      </c>
      <c r="F61" s="35">
        <v>38221</v>
      </c>
      <c r="G61" s="24">
        <v>34652</v>
      </c>
      <c r="H61" s="21">
        <f t="shared" si="0"/>
        <v>0.10299549809534803</v>
      </c>
      <c r="I61" s="51" t="s">
        <v>87</v>
      </c>
    </row>
    <row r="62" spans="1:9" x14ac:dyDescent="0.25">
      <c r="A62" s="10" t="s">
        <v>76</v>
      </c>
      <c r="B62" t="s">
        <v>65</v>
      </c>
      <c r="C62" s="9">
        <v>23008</v>
      </c>
      <c r="D62" s="9" t="s">
        <v>80</v>
      </c>
      <c r="E62" s="9" t="s">
        <v>47</v>
      </c>
      <c r="F62" s="35">
        <v>28830</v>
      </c>
      <c r="G62" s="24">
        <v>16411</v>
      </c>
      <c r="H62" s="20">
        <f t="shared" si="0"/>
        <v>0.75674852233258183</v>
      </c>
    </row>
    <row r="63" spans="1:9" x14ac:dyDescent="0.25">
      <c r="A63" s="10" t="s">
        <v>76</v>
      </c>
      <c r="B63" t="s">
        <v>66</v>
      </c>
      <c r="C63" s="9">
        <v>22800</v>
      </c>
      <c r="D63" s="9" t="s">
        <v>80</v>
      </c>
      <c r="E63" s="9" t="s">
        <v>40</v>
      </c>
      <c r="F63" s="35">
        <v>127040</v>
      </c>
      <c r="G63" s="24">
        <v>76078</v>
      </c>
      <c r="H63" s="20">
        <f t="shared" si="0"/>
        <v>0.6698651384105786</v>
      </c>
    </row>
    <row r="64" spans="1:9" x14ac:dyDescent="0.25">
      <c r="A64" s="10" t="s">
        <v>76</v>
      </c>
      <c r="B64" t="s">
        <v>70</v>
      </c>
      <c r="C64" s="9">
        <v>23097</v>
      </c>
      <c r="D64" s="9" t="s">
        <v>80</v>
      </c>
      <c r="E64" s="9" t="s">
        <v>40</v>
      </c>
      <c r="F64" s="35">
        <v>7123</v>
      </c>
      <c r="G64" s="24">
        <v>4289</v>
      </c>
      <c r="H64" s="20">
        <f t="shared" si="0"/>
        <v>0.66076008393564933</v>
      </c>
    </row>
    <row r="65" spans="1:10" ht="30" x14ac:dyDescent="0.25">
      <c r="A65" s="10" t="s">
        <v>76</v>
      </c>
      <c r="B65" t="s">
        <v>71</v>
      </c>
      <c r="C65" s="9">
        <v>23100</v>
      </c>
      <c r="D65" s="9" t="s">
        <v>80</v>
      </c>
      <c r="E65" s="9" t="s">
        <v>35</v>
      </c>
      <c r="F65" s="35">
        <v>19057</v>
      </c>
      <c r="G65" s="24">
        <v>14474</v>
      </c>
      <c r="H65" s="21">
        <f t="shared" si="0"/>
        <v>0.31663672792593617</v>
      </c>
      <c r="I65" s="51" t="s">
        <v>84</v>
      </c>
    </row>
    <row r="66" spans="1:10" x14ac:dyDescent="0.25">
      <c r="A66" s="10" t="s">
        <v>76</v>
      </c>
      <c r="B66" t="s">
        <v>72</v>
      </c>
      <c r="C66" s="9">
        <v>23070</v>
      </c>
      <c r="D66" s="9" t="s">
        <v>80</v>
      </c>
      <c r="E66" s="9" t="s">
        <v>47</v>
      </c>
      <c r="F66" s="35">
        <v>1050</v>
      </c>
      <c r="G66" s="24">
        <v>300</v>
      </c>
      <c r="H66" s="20">
        <f t="shared" si="0"/>
        <v>2.5</v>
      </c>
    </row>
    <row r="67" spans="1:10" x14ac:dyDescent="0.25">
      <c r="A67" s="10" t="s">
        <v>76</v>
      </c>
      <c r="B67" t="s">
        <v>68</v>
      </c>
      <c r="C67" s="9">
        <v>22983</v>
      </c>
      <c r="D67" s="9" t="s">
        <v>80</v>
      </c>
      <c r="E67" s="9" t="s">
        <v>47</v>
      </c>
      <c r="F67" s="35">
        <v>44289</v>
      </c>
      <c r="G67" s="24">
        <v>29352.75</v>
      </c>
      <c r="H67" s="20">
        <f t="shared" si="0"/>
        <v>0.50885351457699879</v>
      </c>
    </row>
    <row r="68" spans="1:10" ht="30" x14ac:dyDescent="0.25">
      <c r="A68" s="10" t="s">
        <v>76</v>
      </c>
      <c r="B68" t="s">
        <v>73</v>
      </c>
      <c r="C68" s="9">
        <v>22828</v>
      </c>
      <c r="D68" s="9" t="s">
        <v>80</v>
      </c>
      <c r="E68" s="9" t="s">
        <v>40</v>
      </c>
      <c r="F68" s="35">
        <v>11234</v>
      </c>
      <c r="G68" s="24">
        <v>8595</v>
      </c>
      <c r="H68" s="21">
        <f t="shared" si="0"/>
        <v>0.30703897614892378</v>
      </c>
      <c r="I68" s="51" t="s">
        <v>83</v>
      </c>
    </row>
    <row r="69" spans="1:10" x14ac:dyDescent="0.25">
      <c r="A69" s="10" t="s">
        <v>76</v>
      </c>
      <c r="B69" t="s">
        <v>74</v>
      </c>
      <c r="C69" s="9">
        <v>23073</v>
      </c>
      <c r="D69" s="9" t="s">
        <v>80</v>
      </c>
      <c r="E69" s="9" t="s">
        <v>47</v>
      </c>
      <c r="F69" s="35">
        <v>1536</v>
      </c>
      <c r="G69" s="23">
        <v>230.4</v>
      </c>
      <c r="H69" s="20">
        <f t="shared" si="0"/>
        <v>5.6666666666666661</v>
      </c>
    </row>
    <row r="70" spans="1:10" x14ac:dyDescent="0.25">
      <c r="A70" s="10" t="s">
        <v>76</v>
      </c>
      <c r="B70" t="s">
        <v>88</v>
      </c>
      <c r="C70" s="9">
        <v>23017</v>
      </c>
      <c r="D70" s="9" t="s">
        <v>80</v>
      </c>
      <c r="E70" s="9" t="s">
        <v>35</v>
      </c>
      <c r="F70" s="35">
        <v>13078</v>
      </c>
      <c r="G70" s="23">
        <v>9616</v>
      </c>
      <c r="H70" s="20">
        <f t="shared" si="0"/>
        <v>0.36002495840266224</v>
      </c>
    </row>
    <row r="71" spans="1:10" x14ac:dyDescent="0.25">
      <c r="A71" s="10" t="s">
        <v>76</v>
      </c>
      <c r="B71" t="s">
        <v>89</v>
      </c>
      <c r="C71" s="9">
        <v>23066</v>
      </c>
      <c r="D71" s="9" t="s">
        <v>23</v>
      </c>
      <c r="E71" s="9" t="s">
        <v>40</v>
      </c>
      <c r="F71" s="35">
        <v>28202</v>
      </c>
      <c r="G71" s="23">
        <v>18861</v>
      </c>
      <c r="H71" s="20">
        <f t="shared" si="0"/>
        <v>0.49525475849636819</v>
      </c>
    </row>
    <row r="72" spans="1:10" x14ac:dyDescent="0.25">
      <c r="A72" s="10" t="s">
        <v>76</v>
      </c>
      <c r="B72" t="s">
        <v>89</v>
      </c>
      <c r="C72" s="9">
        <v>23043</v>
      </c>
      <c r="D72" s="9" t="s">
        <v>23</v>
      </c>
      <c r="E72" s="9" t="s">
        <v>40</v>
      </c>
      <c r="F72" s="35">
        <v>2816</v>
      </c>
      <c r="G72" s="23">
        <v>1409</v>
      </c>
      <c r="H72" s="20">
        <f t="shared" si="0"/>
        <v>0.99858055358410225</v>
      </c>
    </row>
    <row r="73" spans="1:10" x14ac:dyDescent="0.25">
      <c r="A73" s="10" t="s">
        <v>76</v>
      </c>
      <c r="B73" t="s">
        <v>90</v>
      </c>
      <c r="C73" s="9">
        <v>22531</v>
      </c>
      <c r="D73" s="9" t="s">
        <v>23</v>
      </c>
      <c r="E73" s="9" t="s">
        <v>82</v>
      </c>
      <c r="F73" s="31">
        <v>43077</v>
      </c>
      <c r="G73" s="4">
        <v>39112</v>
      </c>
      <c r="H73" s="21">
        <f t="shared" si="0"/>
        <v>0.10137553691961547</v>
      </c>
      <c r="I73" s="50" t="s">
        <v>91</v>
      </c>
    </row>
    <row r="74" spans="1:10" ht="30" x14ac:dyDescent="0.25">
      <c r="A74" s="10" t="s">
        <v>76</v>
      </c>
      <c r="B74" t="s">
        <v>67</v>
      </c>
      <c r="C74" s="9">
        <v>22864</v>
      </c>
      <c r="D74" s="9" t="s">
        <v>23</v>
      </c>
      <c r="E74" s="9" t="s">
        <v>35</v>
      </c>
      <c r="F74" s="35">
        <v>123396</v>
      </c>
      <c r="G74" s="24">
        <v>71884</v>
      </c>
      <c r="H74" s="20">
        <f>(F74-G74)/G74</f>
        <v>0.71659896499916531</v>
      </c>
      <c r="I74" s="52" t="s">
        <v>94</v>
      </c>
    </row>
    <row r="75" spans="1:10" ht="30" x14ac:dyDescent="0.25">
      <c r="A75" s="10" t="s">
        <v>76</v>
      </c>
      <c r="B75" t="s">
        <v>59</v>
      </c>
      <c r="C75" s="9">
        <v>22152</v>
      </c>
      <c r="D75" s="9" t="s">
        <v>23</v>
      </c>
      <c r="E75" s="9" t="s">
        <v>14</v>
      </c>
      <c r="F75" s="35">
        <v>366183</v>
      </c>
      <c r="G75" s="24">
        <v>273500</v>
      </c>
      <c r="H75" s="20">
        <f>(F75-G75)/G75</f>
        <v>0.33887751371115171</v>
      </c>
      <c r="I75" s="52" t="s">
        <v>94</v>
      </c>
      <c r="J75" s="19"/>
    </row>
    <row r="76" spans="1:10" x14ac:dyDescent="0.25">
      <c r="A76" s="10" t="s">
        <v>76</v>
      </c>
      <c r="B76" t="s">
        <v>95</v>
      </c>
      <c r="C76" s="9">
        <v>23148</v>
      </c>
      <c r="D76" s="9" t="s">
        <v>80</v>
      </c>
      <c r="E76" s="9" t="s">
        <v>40</v>
      </c>
      <c r="F76" s="31">
        <v>12896</v>
      </c>
      <c r="G76" s="4">
        <v>8627</v>
      </c>
      <c r="H76" s="20">
        <f>(F76-G76)/G76</f>
        <v>0.49484177582009969</v>
      </c>
    </row>
    <row r="77" spans="1:10" x14ac:dyDescent="0.25">
      <c r="A77" s="10" t="s">
        <v>76</v>
      </c>
      <c r="B77" t="s">
        <v>96</v>
      </c>
      <c r="C77" s="9">
        <v>23139</v>
      </c>
      <c r="D77" s="9" t="s">
        <v>80</v>
      </c>
      <c r="E77" s="9" t="s">
        <v>47</v>
      </c>
      <c r="F77" s="31">
        <v>8262</v>
      </c>
      <c r="G77" s="4">
        <v>4828</v>
      </c>
      <c r="H77" s="20">
        <f>(F77-G77)/G77</f>
        <v>0.71126760563380287</v>
      </c>
    </row>
    <row r="78" spans="1:10" x14ac:dyDescent="0.25">
      <c r="A78" s="10"/>
      <c r="H78" s="20"/>
    </row>
    <row r="79" spans="1:10" ht="15.75" thickBot="1" x14ac:dyDescent="0.3">
      <c r="A79" s="10"/>
      <c r="H79" s="20"/>
    </row>
    <row r="80" spans="1:10" x14ac:dyDescent="0.25">
      <c r="F80" s="33" t="s">
        <v>44</v>
      </c>
      <c r="G80" s="6" t="s">
        <v>45</v>
      </c>
      <c r="H80" s="15" t="s">
        <v>46</v>
      </c>
    </row>
    <row r="81" spans="1:9" x14ac:dyDescent="0.25">
      <c r="F81" s="27">
        <f>SUM(F59:F80)</f>
        <v>1063730</v>
      </c>
      <c r="G81" s="28">
        <f>SUM(G59:G80)</f>
        <v>758018.15</v>
      </c>
      <c r="H81" s="16">
        <f>F81-G81</f>
        <v>305711.84999999998</v>
      </c>
    </row>
    <row r="82" spans="1:9" ht="15.75" thickBot="1" x14ac:dyDescent="0.3">
      <c r="F82" s="34"/>
      <c r="G82" s="8" t="s">
        <v>43</v>
      </c>
      <c r="H82" s="17">
        <f>H81/G81</f>
        <v>0.4033041293272463</v>
      </c>
    </row>
    <row r="85" spans="1:9" ht="21" x14ac:dyDescent="0.35">
      <c r="B85" s="2" t="s">
        <v>97</v>
      </c>
      <c r="I85" s="53"/>
    </row>
    <row r="87" spans="1:9" x14ac:dyDescent="0.25">
      <c r="A87" t="s">
        <v>100</v>
      </c>
      <c r="B87" s="30" t="s">
        <v>109</v>
      </c>
      <c r="C87" s="42">
        <v>21711</v>
      </c>
      <c r="D87" s="9" t="s">
        <v>23</v>
      </c>
      <c r="E87" s="9" t="s">
        <v>75</v>
      </c>
      <c r="F87" s="37">
        <v>77077.3</v>
      </c>
      <c r="G87" s="4">
        <v>80874</v>
      </c>
      <c r="H87" s="21">
        <f t="shared" ref="H87:H92" si="1">(F87-G87)/G87</f>
        <v>-4.6945866409476435E-2</v>
      </c>
      <c r="I87" s="9" t="s">
        <v>124</v>
      </c>
    </row>
    <row r="88" spans="1:9" x14ac:dyDescent="0.25">
      <c r="A88" t="s">
        <v>100</v>
      </c>
      <c r="B88" s="30" t="s">
        <v>110</v>
      </c>
      <c r="C88" s="42">
        <v>21712</v>
      </c>
      <c r="D88" s="9" t="s">
        <v>23</v>
      </c>
      <c r="E88" s="9" t="s">
        <v>75</v>
      </c>
      <c r="F88" s="37">
        <v>249470</v>
      </c>
      <c r="G88" s="4">
        <v>339239</v>
      </c>
      <c r="H88" s="21">
        <f t="shared" si="1"/>
        <v>-0.26461874961310461</v>
      </c>
      <c r="I88" s="9" t="s">
        <v>124</v>
      </c>
    </row>
    <row r="89" spans="1:9" x14ac:dyDescent="0.25">
      <c r="A89" t="s">
        <v>100</v>
      </c>
      <c r="B89" s="30" t="s">
        <v>101</v>
      </c>
      <c r="C89" s="39">
        <v>23074</v>
      </c>
      <c r="D89" s="9" t="s">
        <v>23</v>
      </c>
      <c r="E89" s="9" t="s">
        <v>47</v>
      </c>
      <c r="F89" s="38">
        <v>86859.25</v>
      </c>
      <c r="G89" s="4">
        <v>60334</v>
      </c>
      <c r="H89" s="57">
        <f t="shared" si="1"/>
        <v>0.43964016972188152</v>
      </c>
      <c r="I89" s="54"/>
    </row>
    <row r="90" spans="1:9" x14ac:dyDescent="0.25">
      <c r="A90" t="s">
        <v>100</v>
      </c>
      <c r="B90" s="30" t="s">
        <v>102</v>
      </c>
      <c r="C90" s="39">
        <v>21517</v>
      </c>
      <c r="D90" s="9" t="s">
        <v>23</v>
      </c>
      <c r="E90" s="9" t="s">
        <v>29</v>
      </c>
      <c r="F90" s="38">
        <v>94203</v>
      </c>
      <c r="G90" s="4">
        <v>65923</v>
      </c>
      <c r="H90" s="57">
        <f t="shared" si="1"/>
        <v>0.42898533137144851</v>
      </c>
      <c r="I90" s="54"/>
    </row>
    <row r="91" spans="1:9" x14ac:dyDescent="0.25">
      <c r="A91" t="s">
        <v>100</v>
      </c>
      <c r="B91" s="30" t="s">
        <v>104</v>
      </c>
      <c r="C91" s="39">
        <v>22932</v>
      </c>
      <c r="D91" s="9" t="s">
        <v>80</v>
      </c>
      <c r="E91" s="9" t="s">
        <v>9</v>
      </c>
      <c r="F91" s="38">
        <v>13100</v>
      </c>
      <c r="G91" s="4">
        <v>7285</v>
      </c>
      <c r="H91" s="57">
        <f t="shared" si="1"/>
        <v>0.79821551132463964</v>
      </c>
    </row>
    <row r="92" spans="1:9" x14ac:dyDescent="0.25">
      <c r="A92" t="s">
        <v>100</v>
      </c>
      <c r="B92" s="30" t="s">
        <v>106</v>
      </c>
      <c r="C92" s="39">
        <v>22955</v>
      </c>
      <c r="D92" s="9" t="s">
        <v>80</v>
      </c>
      <c r="E92" s="9" t="s">
        <v>29</v>
      </c>
      <c r="F92" s="38">
        <v>10252</v>
      </c>
      <c r="G92" s="4">
        <v>7642</v>
      </c>
      <c r="H92" s="21">
        <f t="shared" si="1"/>
        <v>0.34153362993980635</v>
      </c>
      <c r="I92" s="56"/>
    </row>
    <row r="93" spans="1:9" x14ac:dyDescent="0.25">
      <c r="A93" s="58" t="s">
        <v>100</v>
      </c>
      <c r="B93" s="30" t="s">
        <v>120</v>
      </c>
      <c r="C93" s="9">
        <v>23197</v>
      </c>
      <c r="D93" s="9" t="s">
        <v>23</v>
      </c>
      <c r="E93" s="9" t="s">
        <v>75</v>
      </c>
      <c r="F93" s="31">
        <v>21733.96</v>
      </c>
      <c r="G93" s="4">
        <v>14421</v>
      </c>
      <c r="H93" s="57">
        <f t="shared" ref="H93:H95" si="2">(F93-G93)/G93</f>
        <v>0.50710491644130085</v>
      </c>
    </row>
    <row r="94" spans="1:9" x14ac:dyDescent="0.25">
      <c r="A94" s="58" t="s">
        <v>100</v>
      </c>
      <c r="B94" s="30" t="s">
        <v>121</v>
      </c>
      <c r="C94" s="9">
        <v>23078</v>
      </c>
      <c r="D94" s="9" t="s">
        <v>23</v>
      </c>
      <c r="E94" s="9" t="s">
        <v>47</v>
      </c>
      <c r="F94" s="31">
        <v>4536</v>
      </c>
      <c r="G94" s="4">
        <v>2896</v>
      </c>
      <c r="H94" s="57">
        <f t="shared" si="2"/>
        <v>0.56629834254143652</v>
      </c>
    </row>
    <row r="95" spans="1:9" x14ac:dyDescent="0.25">
      <c r="A95" s="58" t="s">
        <v>100</v>
      </c>
      <c r="B95" s="30" t="s">
        <v>122</v>
      </c>
      <c r="C95" s="9">
        <v>23167</v>
      </c>
      <c r="D95" s="9" t="s">
        <v>23</v>
      </c>
      <c r="E95" s="9" t="s">
        <v>40</v>
      </c>
      <c r="F95" s="31">
        <v>9995</v>
      </c>
      <c r="G95" s="4">
        <v>7141</v>
      </c>
      <c r="H95" s="57">
        <f t="shared" si="2"/>
        <v>0.39966391261728051</v>
      </c>
    </row>
    <row r="98" spans="1:9" ht="15.75" thickBot="1" x14ac:dyDescent="0.3">
      <c r="A98" s="58"/>
      <c r="B98" s="30"/>
      <c r="H98" s="57"/>
    </row>
    <row r="99" spans="1:9" x14ac:dyDescent="0.25">
      <c r="A99" s="58"/>
      <c r="B99" s="30"/>
      <c r="F99" s="33" t="s">
        <v>44</v>
      </c>
      <c r="G99" s="6" t="s">
        <v>45</v>
      </c>
      <c r="H99" s="15" t="s">
        <v>46</v>
      </c>
    </row>
    <row r="100" spans="1:9" x14ac:dyDescent="0.25">
      <c r="A100" s="58"/>
      <c r="B100" s="30"/>
      <c r="F100" s="27">
        <f>SUM(F87:F95)</f>
        <v>567226.51</v>
      </c>
      <c r="G100" s="28">
        <f>SUM(G87:G95)</f>
        <v>585755</v>
      </c>
      <c r="H100" s="16">
        <f>F100-G100</f>
        <v>-18528.489999999991</v>
      </c>
    </row>
    <row r="101" spans="1:9" ht="15.75" thickBot="1" x14ac:dyDescent="0.3">
      <c r="A101" s="58"/>
      <c r="B101" s="30"/>
      <c r="F101" s="34"/>
      <c r="G101" s="8" t="s">
        <v>43</v>
      </c>
      <c r="H101" s="29">
        <f>H100/G100</f>
        <v>-3.1631808520627205E-2</v>
      </c>
    </row>
    <row r="102" spans="1:9" x14ac:dyDescent="0.25">
      <c r="A102" s="58"/>
      <c r="B102" s="30"/>
      <c r="F102" s="36"/>
      <c r="G102" s="25"/>
      <c r="H102" s="59"/>
    </row>
    <row r="103" spans="1:9" ht="21" x14ac:dyDescent="0.35">
      <c r="A103" s="58"/>
      <c r="B103" s="2" t="s">
        <v>125</v>
      </c>
      <c r="F103" s="36"/>
      <c r="G103" s="25"/>
      <c r="H103" s="59"/>
    </row>
    <row r="104" spans="1:9" x14ac:dyDescent="0.25">
      <c r="A104" s="58"/>
      <c r="B104" s="30"/>
      <c r="F104" s="36"/>
      <c r="G104" s="25"/>
      <c r="H104" s="59"/>
    </row>
    <row r="105" spans="1:9" x14ac:dyDescent="0.25">
      <c r="A105" s="44" t="s">
        <v>76</v>
      </c>
      <c r="B105" t="s">
        <v>98</v>
      </c>
      <c r="C105" s="9">
        <v>20799</v>
      </c>
      <c r="D105" s="9" t="s">
        <v>23</v>
      </c>
      <c r="E105" s="9" t="s">
        <v>82</v>
      </c>
      <c r="F105" s="31">
        <v>55958</v>
      </c>
      <c r="G105" s="4">
        <v>68864</v>
      </c>
      <c r="H105" s="21">
        <f>(F105-G105)/G105</f>
        <v>-0.18741287174721188</v>
      </c>
      <c r="I105" s="55"/>
    </row>
    <row r="106" spans="1:9" x14ac:dyDescent="0.25">
      <c r="A106" s="44" t="s">
        <v>76</v>
      </c>
      <c r="B106" s="30" t="s">
        <v>31</v>
      </c>
      <c r="C106" s="42">
        <v>21709</v>
      </c>
      <c r="D106" s="9" t="s">
        <v>23</v>
      </c>
      <c r="E106" s="9" t="s">
        <v>75</v>
      </c>
      <c r="F106" s="37">
        <v>207602</v>
      </c>
      <c r="G106" s="4">
        <v>198221</v>
      </c>
      <c r="H106" s="21">
        <f>(F106-G106)/G106</f>
        <v>4.7325964453816698E-2</v>
      </c>
    </row>
    <row r="107" spans="1:9" x14ac:dyDescent="0.25">
      <c r="A107" s="44" t="s">
        <v>76</v>
      </c>
      <c r="B107" s="30" t="s">
        <v>11</v>
      </c>
      <c r="C107" s="42">
        <v>21714</v>
      </c>
      <c r="D107" s="9" t="s">
        <v>23</v>
      </c>
      <c r="E107" s="9" t="s">
        <v>75</v>
      </c>
      <c r="F107" s="37">
        <v>132233</v>
      </c>
      <c r="G107" s="4">
        <v>104058</v>
      </c>
      <c r="H107" s="21">
        <f>(F107-G107)/G107</f>
        <v>0.2707624593976436</v>
      </c>
    </row>
    <row r="108" spans="1:9" x14ac:dyDescent="0.25">
      <c r="A108" s="44" t="s">
        <v>76</v>
      </c>
      <c r="B108" s="30" t="s">
        <v>108</v>
      </c>
      <c r="C108" s="39">
        <v>22984</v>
      </c>
      <c r="D108" s="9" t="s">
        <v>80</v>
      </c>
      <c r="E108" s="9" t="s">
        <v>29</v>
      </c>
      <c r="F108" s="39" t="s">
        <v>112</v>
      </c>
      <c r="G108" s="4">
        <v>20835</v>
      </c>
      <c r="H108" s="57">
        <v>0.35199999999999998</v>
      </c>
      <c r="I108" s="56"/>
    </row>
    <row r="109" spans="1:9" x14ac:dyDescent="0.25">
      <c r="A109" s="45" t="s">
        <v>76</v>
      </c>
      <c r="B109" t="s">
        <v>69</v>
      </c>
      <c r="C109" s="9">
        <v>23077</v>
      </c>
      <c r="D109" s="9" t="s">
        <v>80</v>
      </c>
      <c r="E109" s="9" t="s">
        <v>29</v>
      </c>
      <c r="F109" s="31">
        <v>11804</v>
      </c>
      <c r="G109" s="24">
        <v>4421</v>
      </c>
      <c r="H109" s="57">
        <f t="shared" ref="H109:H112" si="3">(F109-G109)/G109</f>
        <v>1.6699841664781723</v>
      </c>
      <c r="I109" s="31"/>
    </row>
    <row r="110" spans="1:9" x14ac:dyDescent="0.25">
      <c r="A110" s="44" t="s">
        <v>76</v>
      </c>
      <c r="B110" s="30" t="s">
        <v>115</v>
      </c>
      <c r="C110" s="9">
        <v>21920</v>
      </c>
      <c r="D110" s="9" t="s">
        <v>23</v>
      </c>
      <c r="E110" s="9" t="s">
        <v>35</v>
      </c>
      <c r="F110" s="31">
        <v>232099</v>
      </c>
      <c r="G110" s="4">
        <v>178684.43</v>
      </c>
      <c r="H110" s="21">
        <f>(F110-G110)/G110</f>
        <v>0.29893242516989316</v>
      </c>
      <c r="I110" s="56"/>
    </row>
    <row r="111" spans="1:9" x14ac:dyDescent="0.25">
      <c r="A111" s="44" t="s">
        <v>76</v>
      </c>
      <c r="B111" s="30" t="s">
        <v>116</v>
      </c>
      <c r="C111" s="9">
        <v>23195</v>
      </c>
      <c r="D111" s="9" t="s">
        <v>80</v>
      </c>
      <c r="E111" s="9" t="s">
        <v>113</v>
      </c>
      <c r="F111" s="31">
        <v>244.8</v>
      </c>
      <c r="G111" s="4">
        <v>146.88</v>
      </c>
      <c r="H111" s="57">
        <f t="shared" si="3"/>
        <v>0.66666666666666674</v>
      </c>
      <c r="I111" s="56"/>
    </row>
    <row r="112" spans="1:9" x14ac:dyDescent="0.25">
      <c r="A112" s="44" t="s">
        <v>76</v>
      </c>
      <c r="B112" s="30" t="s">
        <v>117</v>
      </c>
      <c r="C112" s="9">
        <v>23136</v>
      </c>
      <c r="D112" s="9" t="s">
        <v>80</v>
      </c>
      <c r="E112" s="9" t="s">
        <v>35</v>
      </c>
      <c r="F112" s="31">
        <v>2437.71</v>
      </c>
      <c r="G112" s="4">
        <v>1377</v>
      </c>
      <c r="H112" s="57">
        <f t="shared" si="3"/>
        <v>0.77030501089324621</v>
      </c>
      <c r="I112" s="56"/>
    </row>
    <row r="113" spans="1:9" x14ac:dyDescent="0.25">
      <c r="A113" s="45" t="s">
        <v>76</v>
      </c>
      <c r="B113" s="30" t="s">
        <v>123</v>
      </c>
      <c r="C113" s="9">
        <v>23196</v>
      </c>
      <c r="D113" s="9" t="s">
        <v>80</v>
      </c>
      <c r="E113" s="9" t="s">
        <v>47</v>
      </c>
      <c r="F113" s="31">
        <v>4167.6499999999996</v>
      </c>
      <c r="G113" s="4">
        <v>1611</v>
      </c>
      <c r="H113" s="57">
        <f t="shared" ref="H113:H119" si="4">(F113-G113)/G113</f>
        <v>1.5869956548727495</v>
      </c>
    </row>
    <row r="114" spans="1:9" x14ac:dyDescent="0.25">
      <c r="A114" s="45" t="s">
        <v>76</v>
      </c>
      <c r="B114" s="30" t="s">
        <v>122</v>
      </c>
      <c r="C114" s="9">
        <v>23115</v>
      </c>
      <c r="D114" s="9" t="s">
        <v>23</v>
      </c>
      <c r="E114" s="9" t="s">
        <v>40</v>
      </c>
      <c r="F114" s="31">
        <v>16000</v>
      </c>
      <c r="G114" s="4">
        <v>11077</v>
      </c>
      <c r="H114" s="57">
        <f t="shared" si="4"/>
        <v>0.44443441364990521</v>
      </c>
    </row>
    <row r="115" spans="1:9" x14ac:dyDescent="0.25">
      <c r="A115" s="45" t="s">
        <v>76</v>
      </c>
      <c r="B115" s="30" t="s">
        <v>122</v>
      </c>
      <c r="C115" s="9">
        <v>23119</v>
      </c>
      <c r="D115" s="9" t="s">
        <v>80</v>
      </c>
      <c r="E115" s="9" t="s">
        <v>40</v>
      </c>
      <c r="F115" s="31">
        <v>27456.5</v>
      </c>
      <c r="G115" s="4">
        <v>18700.5</v>
      </c>
      <c r="H115" s="57">
        <f t="shared" si="4"/>
        <v>0.46822277479211788</v>
      </c>
    </row>
    <row r="116" spans="1:9" x14ac:dyDescent="0.25">
      <c r="A116" s="45" t="s">
        <v>76</v>
      </c>
      <c r="B116" s="30" t="s">
        <v>126</v>
      </c>
      <c r="C116" s="9">
        <v>23086</v>
      </c>
      <c r="D116" s="9" t="s">
        <v>80</v>
      </c>
      <c r="E116" s="9" t="s">
        <v>82</v>
      </c>
      <c r="F116" s="31">
        <v>895</v>
      </c>
      <c r="G116" s="4">
        <v>529</v>
      </c>
      <c r="H116" s="57">
        <f t="shared" si="4"/>
        <v>0.69187145557655949</v>
      </c>
    </row>
    <row r="117" spans="1:9" x14ac:dyDescent="0.25">
      <c r="A117" s="44" t="s">
        <v>76</v>
      </c>
      <c r="B117" s="30" t="s">
        <v>111</v>
      </c>
      <c r="C117" s="39">
        <v>22959</v>
      </c>
      <c r="D117" s="43" t="s">
        <v>80</v>
      </c>
      <c r="E117" s="9" t="s">
        <v>113</v>
      </c>
      <c r="F117" s="38">
        <v>3396</v>
      </c>
      <c r="G117" s="4">
        <v>1260</v>
      </c>
      <c r="H117" s="57">
        <f t="shared" si="4"/>
        <v>1.6952380952380952</v>
      </c>
      <c r="I117" s="56"/>
    </row>
    <row r="118" spans="1:9" x14ac:dyDescent="0.25">
      <c r="A118" s="44" t="s">
        <v>76</v>
      </c>
      <c r="B118" s="30" t="s">
        <v>105</v>
      </c>
      <c r="C118" s="39">
        <v>22934</v>
      </c>
      <c r="D118" s="9" t="s">
        <v>80</v>
      </c>
      <c r="E118" s="9" t="s">
        <v>29</v>
      </c>
      <c r="F118" s="38">
        <v>12638</v>
      </c>
      <c r="G118" s="4">
        <v>6902</v>
      </c>
      <c r="H118" s="57">
        <f t="shared" si="4"/>
        <v>0.83106345986670527</v>
      </c>
    </row>
    <row r="119" spans="1:9" x14ac:dyDescent="0.25">
      <c r="A119" s="44" t="s">
        <v>76</v>
      </c>
      <c r="B119" s="30" t="s">
        <v>107</v>
      </c>
      <c r="C119" s="39">
        <v>22974</v>
      </c>
      <c r="D119" s="9" t="s">
        <v>80</v>
      </c>
      <c r="E119" s="9" t="s">
        <v>38</v>
      </c>
      <c r="F119" s="38">
        <v>22480</v>
      </c>
      <c r="G119" s="4">
        <v>14125</v>
      </c>
      <c r="H119" s="57">
        <f t="shared" si="4"/>
        <v>0.59150442477876108</v>
      </c>
      <c r="I119" s="56"/>
    </row>
    <row r="120" spans="1:9" x14ac:dyDescent="0.25">
      <c r="A120" s="44" t="s">
        <v>76</v>
      </c>
      <c r="B120" s="30" t="s">
        <v>114</v>
      </c>
      <c r="C120" s="39">
        <v>23022</v>
      </c>
      <c r="D120" s="9" t="s">
        <v>23</v>
      </c>
      <c r="E120" s="9" t="s">
        <v>29</v>
      </c>
      <c r="F120" s="38">
        <v>43335</v>
      </c>
      <c r="G120" s="4">
        <v>33360</v>
      </c>
      <c r="H120" s="21">
        <f>(F120-G120)/G120</f>
        <v>0.29901079136690645</v>
      </c>
      <c r="I120" s="55"/>
    </row>
    <row r="121" spans="1:9" x14ac:dyDescent="0.25">
      <c r="A121" s="44" t="s">
        <v>76</v>
      </c>
      <c r="B121" s="30" t="s">
        <v>119</v>
      </c>
      <c r="C121" s="9">
        <v>23202</v>
      </c>
      <c r="D121" s="9" t="s">
        <v>80</v>
      </c>
      <c r="E121" s="9" t="s">
        <v>47</v>
      </c>
      <c r="F121" s="31">
        <v>74.819999999999993</v>
      </c>
      <c r="G121" s="4">
        <v>75.78</v>
      </c>
      <c r="H121" s="21">
        <f>(F121-G121)/G121</f>
        <v>-1.2668250197941515E-2</v>
      </c>
    </row>
    <row r="122" spans="1:9" x14ac:dyDescent="0.25">
      <c r="A122" s="44" t="s">
        <v>76</v>
      </c>
      <c r="B122" s="30" t="s">
        <v>88</v>
      </c>
      <c r="C122" s="9">
        <v>23221</v>
      </c>
      <c r="D122" s="9" t="s">
        <v>80</v>
      </c>
      <c r="E122" s="9" t="s">
        <v>40</v>
      </c>
      <c r="F122" s="31">
        <v>297.5</v>
      </c>
      <c r="G122" s="4">
        <v>60</v>
      </c>
      <c r="H122" s="57">
        <f>(F122-G122)/G122</f>
        <v>3.9583333333333335</v>
      </c>
    </row>
    <row r="123" spans="1:9" x14ac:dyDescent="0.25">
      <c r="A123" s="45" t="s">
        <v>76</v>
      </c>
      <c r="B123" t="s">
        <v>62</v>
      </c>
      <c r="C123" s="9">
        <v>22916</v>
      </c>
      <c r="D123" s="9" t="s">
        <v>23</v>
      </c>
      <c r="E123" s="9" t="s">
        <v>75</v>
      </c>
      <c r="F123" s="35">
        <v>293616</v>
      </c>
      <c r="G123" s="24">
        <v>244927</v>
      </c>
      <c r="H123" s="21">
        <f>(F123-G123)/G123</f>
        <v>0.19878984350439111</v>
      </c>
      <c r="I123" s="50" t="s">
        <v>79</v>
      </c>
    </row>
    <row r="124" spans="1:9" x14ac:dyDescent="0.25">
      <c r="A124" s="45" t="s">
        <v>76</v>
      </c>
      <c r="B124" s="30" t="s">
        <v>118</v>
      </c>
      <c r="C124" s="9">
        <v>23166</v>
      </c>
      <c r="D124" s="9" t="s">
        <v>80</v>
      </c>
      <c r="E124" s="9" t="s">
        <v>40</v>
      </c>
      <c r="F124" s="31">
        <v>12860</v>
      </c>
      <c r="G124" s="4">
        <v>7712</v>
      </c>
      <c r="H124" s="57">
        <f>(F124-G124)/G124</f>
        <v>0.66753112033195017</v>
      </c>
    </row>
    <row r="125" spans="1:9" x14ac:dyDescent="0.25">
      <c r="A125" s="44" t="s">
        <v>76</v>
      </c>
      <c r="B125" s="30" t="s">
        <v>128</v>
      </c>
      <c r="C125" s="39">
        <v>23246</v>
      </c>
      <c r="D125" s="9" t="s">
        <v>80</v>
      </c>
      <c r="E125" s="9" t="s">
        <v>82</v>
      </c>
      <c r="F125" s="38">
        <v>6959</v>
      </c>
      <c r="G125" s="4">
        <v>4040</v>
      </c>
      <c r="H125" s="57">
        <f>(F125-G125)/G125</f>
        <v>0.7225247524752475</v>
      </c>
      <c r="I125" s="56"/>
    </row>
    <row r="126" spans="1:9" x14ac:dyDescent="0.25">
      <c r="A126" s="44" t="s">
        <v>76</v>
      </c>
      <c r="B126" s="30" t="s">
        <v>129</v>
      </c>
      <c r="C126" s="39">
        <v>23208</v>
      </c>
      <c r="D126" s="9" t="s">
        <v>23</v>
      </c>
      <c r="E126" s="9" t="s">
        <v>35</v>
      </c>
      <c r="F126" s="38">
        <v>30450</v>
      </c>
      <c r="G126" s="4">
        <v>34040</v>
      </c>
      <c r="H126" s="21">
        <f>(F126-G126)/G126</f>
        <v>-0.1054641598119859</v>
      </c>
      <c r="I126" s="56"/>
    </row>
    <row r="127" spans="1:9" ht="15.75" thickBot="1" x14ac:dyDescent="0.3">
      <c r="A127" s="44"/>
      <c r="B127" s="30"/>
      <c r="C127" s="39"/>
      <c r="F127" s="38"/>
      <c r="H127" s="57"/>
      <c r="I127" s="56"/>
    </row>
    <row r="128" spans="1:9" x14ac:dyDescent="0.25">
      <c r="F128" s="33" t="s">
        <v>44</v>
      </c>
      <c r="G128" s="6" t="s">
        <v>45</v>
      </c>
      <c r="H128" s="15" t="s">
        <v>46</v>
      </c>
    </row>
    <row r="129" spans="1:8" x14ac:dyDescent="0.25">
      <c r="F129" s="27">
        <f>SUM(F105:F126)</f>
        <v>1117003.98</v>
      </c>
      <c r="G129" s="28">
        <f>SUM(G105:G126)</f>
        <v>955026.59</v>
      </c>
      <c r="H129" s="16">
        <f>F129-G129</f>
        <v>161977.39000000001</v>
      </c>
    </row>
    <row r="130" spans="1:8" ht="15.75" thickBot="1" x14ac:dyDescent="0.3">
      <c r="F130" s="34"/>
      <c r="G130" s="8" t="s">
        <v>43</v>
      </c>
      <c r="H130" s="29">
        <f>H129/G129</f>
        <v>0.16960511015719471</v>
      </c>
    </row>
    <row r="135" spans="1:8" ht="21" x14ac:dyDescent="0.35">
      <c r="B135" s="2" t="s">
        <v>127</v>
      </c>
    </row>
    <row r="136" spans="1:8" x14ac:dyDescent="0.25">
      <c r="A136" t="s">
        <v>100</v>
      </c>
      <c r="B136" s="30" t="s">
        <v>103</v>
      </c>
      <c r="C136" s="42">
        <v>22601</v>
      </c>
      <c r="D136" s="9" t="s">
        <v>23</v>
      </c>
      <c r="E136" s="9" t="s">
        <v>9</v>
      </c>
      <c r="F136" s="37">
        <v>367382</v>
      </c>
      <c r="G136" s="4">
        <v>277374</v>
      </c>
      <c r="H136" s="21">
        <f>(F136-G136)/G136</f>
        <v>0.32450049391795915</v>
      </c>
    </row>
  </sheetData>
  <printOptions gridLines="1"/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2015-06-12T19:29:24Z</cp:lastPrinted>
  <dcterms:created xsi:type="dcterms:W3CDTF">2015-06-09T11:34:14Z</dcterms:created>
  <dcterms:modified xsi:type="dcterms:W3CDTF">2015-08-28T17:16:24Z</dcterms:modified>
</cp:coreProperties>
</file>