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9260" windowHeight="9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2" i="1" l="1"/>
  <c r="H21" i="1"/>
  <c r="G26" i="1" l="1"/>
  <c r="F26" i="1"/>
  <c r="H18" i="1" l="1"/>
  <c r="H17" i="1" l="1"/>
  <c r="H16" i="1"/>
  <c r="H15" i="1" l="1"/>
  <c r="H13" i="1" l="1"/>
  <c r="H14" i="1"/>
  <c r="H5" i="1"/>
  <c r="H4" i="1"/>
  <c r="H6" i="1"/>
  <c r="H7" i="1"/>
  <c r="H8" i="1"/>
  <c r="H19" i="1"/>
  <c r="H9" i="1"/>
  <c r="H10" i="1"/>
  <c r="H11" i="1"/>
  <c r="H12" i="1"/>
  <c r="H20" i="1"/>
  <c r="H26" i="1" l="1"/>
  <c r="H27" i="1" s="1"/>
</calcChain>
</file>

<file path=xl/sharedStrings.xml><?xml version="1.0" encoding="utf-8"?>
<sst xmlns="http://schemas.openxmlformats.org/spreadsheetml/2006/main" count="89" uniqueCount="40">
  <si>
    <t>Project Analysis</t>
  </si>
  <si>
    <t>MTC</t>
  </si>
  <si>
    <t>Install</t>
  </si>
  <si>
    <t>ES</t>
  </si>
  <si>
    <t>FJ</t>
  </si>
  <si>
    <t>MTD Margin</t>
  </si>
  <si>
    <t>MTD SO Total</t>
  </si>
  <si>
    <t>MTD Costs</t>
  </si>
  <si>
    <t>MTD Profit $</t>
  </si>
  <si>
    <t>ME</t>
  </si>
  <si>
    <t>Plumbers and Pipefitters</t>
  </si>
  <si>
    <t>Pearson</t>
  </si>
  <si>
    <t>San Bernardino</t>
  </si>
  <si>
    <t>Allegheny/ATI</t>
  </si>
  <si>
    <t>American Truetzschler</t>
  </si>
  <si>
    <t>Metform-McClean</t>
  </si>
  <si>
    <t>McCown Gordon</t>
  </si>
  <si>
    <t>Baldor</t>
  </si>
  <si>
    <t>Kadon</t>
  </si>
  <si>
    <t>East Penn/Wann</t>
  </si>
  <si>
    <t>TRW Fuji</t>
  </si>
  <si>
    <t>Bristol-Truform</t>
  </si>
  <si>
    <t>Hoffman &amp; Hoffman</t>
  </si>
  <si>
    <t>MH</t>
  </si>
  <si>
    <t>C</t>
  </si>
  <si>
    <t>Drop/Ship</t>
  </si>
  <si>
    <t xml:space="preserve">Install </t>
  </si>
  <si>
    <t>MC</t>
  </si>
  <si>
    <t>only made 30% on Absolent  A-Smoke 20 list is 11,993 we sold for 10,194</t>
  </si>
  <si>
    <t>only made 30% on Absolent A-Smoke 40B list is 21,730 we sold for 18,471</t>
  </si>
  <si>
    <t>ACT Collector under margin and labor cost over-run</t>
  </si>
  <si>
    <t>McClain Tool</t>
  </si>
  <si>
    <t>Thyssenkrupp</t>
  </si>
  <si>
    <t>Airgas/PPL</t>
  </si>
  <si>
    <t>Act Collector and Taiwan Booth under margin</t>
  </si>
  <si>
    <t>products under margin</t>
  </si>
  <si>
    <t>Completed July 2015</t>
  </si>
  <si>
    <t>Install not complete 7/31/15, may incurr additional install costs</t>
  </si>
  <si>
    <t>Ecolo Tech</t>
  </si>
  <si>
    <t>The Timken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</si>
</sst>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7" fontId="3" fillId="0" borderId="0" xfId="0" applyNumberFormat="1" applyFont="1"/>
    <xf numFmtId="164" fontId="0" fillId="0" borderId="0" xfId="0" applyNumberForma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0" fillId="2" borderId="6" xfId="0" applyNumberFormat="1" applyFill="1" applyBorder="1"/>
    <xf numFmtId="164" fontId="1" fillId="2" borderId="7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/>
    </xf>
    <xf numFmtId="10" fontId="0" fillId="0" borderId="0" xfId="0" applyNumberFormat="1"/>
    <xf numFmtId="10" fontId="5" fillId="0" borderId="0" xfId="0" applyNumberFormat="1" applyFont="1"/>
    <xf numFmtId="10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165" fontId="0" fillId="0" borderId="0" xfId="0" applyNumberFormat="1" applyAlignment="1">
      <alignment horizontal="right"/>
    </xf>
    <xf numFmtId="165" fontId="0" fillId="0" borderId="0" xfId="0" applyNumberFormat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0" fontId="1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164" fontId="0" fillId="2" borderId="4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7" fillId="0" borderId="0" xfId="0" applyFont="1"/>
    <xf numFmtId="14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B16" workbookViewId="0">
      <selection activeCell="B9" sqref="B9"/>
    </sheetView>
  </sheetViews>
  <sheetFormatPr defaultRowHeight="15" x14ac:dyDescent="0.25"/>
  <cols>
    <col min="1" max="1" width="10.28515625" customWidth="1"/>
    <col min="2" max="2" width="39" bestFit="1" customWidth="1"/>
    <col min="3" max="3" width="12.5703125" bestFit="1" customWidth="1"/>
    <col min="4" max="4" width="17.42578125" customWidth="1"/>
    <col min="5" max="5" width="9.42578125" bestFit="1" customWidth="1"/>
    <col min="6" max="6" width="21.140625" style="3" customWidth="1"/>
    <col min="7" max="7" width="13.28515625" style="3" customWidth="1"/>
    <col min="8" max="8" width="12.42578125" style="9" customWidth="1"/>
    <col min="9" max="9" width="41.85546875" customWidth="1"/>
    <col min="10" max="10" width="31.140625" customWidth="1"/>
  </cols>
  <sheetData>
    <row r="1" spans="1:9" ht="31.5" x14ac:dyDescent="0.5">
      <c r="B1" s="27" t="s">
        <v>0</v>
      </c>
      <c r="C1" s="1"/>
      <c r="D1" s="1"/>
      <c r="I1" s="28">
        <v>42219</v>
      </c>
    </row>
    <row r="2" spans="1:9" ht="26.25" x14ac:dyDescent="0.4">
      <c r="B2" s="1"/>
      <c r="C2" s="1"/>
      <c r="D2" s="1"/>
      <c r="I2" s="8"/>
    </row>
    <row r="3" spans="1:9" ht="21" x14ac:dyDescent="0.35">
      <c r="A3" s="9"/>
      <c r="B3" s="2" t="s">
        <v>36</v>
      </c>
      <c r="F3" s="21"/>
      <c r="G3" s="22"/>
      <c r="H3" s="23"/>
    </row>
    <row r="4" spans="1:9" x14ac:dyDescent="0.25">
      <c r="A4" s="10" t="s">
        <v>24</v>
      </c>
      <c r="B4" t="s">
        <v>12</v>
      </c>
      <c r="C4">
        <v>22684</v>
      </c>
      <c r="D4" t="s">
        <v>2</v>
      </c>
      <c r="E4" t="s">
        <v>23</v>
      </c>
      <c r="F4" s="20">
        <v>114000</v>
      </c>
      <c r="G4" s="20">
        <v>98629</v>
      </c>
      <c r="H4" s="16">
        <f>(F4-G4)/G4</f>
        <v>0.15584665767674821</v>
      </c>
      <c r="I4" s="18" t="s">
        <v>35</v>
      </c>
    </row>
    <row r="5" spans="1:9" x14ac:dyDescent="0.25">
      <c r="A5" s="10" t="s">
        <v>24</v>
      </c>
      <c r="B5" t="s">
        <v>11</v>
      </c>
      <c r="C5">
        <v>22720</v>
      </c>
      <c r="D5" t="s">
        <v>25</v>
      </c>
      <c r="E5" t="s">
        <v>4</v>
      </c>
      <c r="F5" s="20">
        <v>73440</v>
      </c>
      <c r="G5" s="20">
        <v>47170</v>
      </c>
      <c r="H5" s="15">
        <f>(F5-G5)/G5</f>
        <v>0.55692177231291073</v>
      </c>
    </row>
    <row r="6" spans="1:9" ht="30" x14ac:dyDescent="0.25">
      <c r="A6" s="10" t="s">
        <v>24</v>
      </c>
      <c r="B6" t="s">
        <v>13</v>
      </c>
      <c r="C6">
        <v>22839</v>
      </c>
      <c r="D6" t="s">
        <v>26</v>
      </c>
      <c r="E6" t="s">
        <v>27</v>
      </c>
      <c r="F6" s="20">
        <v>38221</v>
      </c>
      <c r="G6" s="20">
        <v>34652</v>
      </c>
      <c r="H6" s="16">
        <f t="shared" ref="H6:H18" si="0">(F6-G6)/G6</f>
        <v>0.10299549809534803</v>
      </c>
      <c r="I6" s="17" t="s">
        <v>30</v>
      </c>
    </row>
    <row r="7" spans="1:9" x14ac:dyDescent="0.25">
      <c r="A7" s="10" t="s">
        <v>24</v>
      </c>
      <c r="B7" t="s">
        <v>14</v>
      </c>
      <c r="C7">
        <v>23008</v>
      </c>
      <c r="D7" t="s">
        <v>25</v>
      </c>
      <c r="E7" t="s">
        <v>9</v>
      </c>
      <c r="F7" s="20">
        <v>28830</v>
      </c>
      <c r="G7" s="20">
        <v>16411</v>
      </c>
      <c r="H7" s="15">
        <f t="shared" si="0"/>
        <v>0.75674852233258183</v>
      </c>
    </row>
    <row r="8" spans="1:9" x14ac:dyDescent="0.25">
      <c r="A8" s="10" t="s">
        <v>24</v>
      </c>
      <c r="B8" t="s">
        <v>15</v>
      </c>
      <c r="C8">
        <v>22800</v>
      </c>
      <c r="D8" t="s">
        <v>25</v>
      </c>
      <c r="E8" t="s">
        <v>4</v>
      </c>
      <c r="F8" s="20">
        <v>127040</v>
      </c>
      <c r="G8" s="20">
        <v>76078</v>
      </c>
      <c r="H8" s="15">
        <f t="shared" si="0"/>
        <v>0.6698651384105786</v>
      </c>
    </row>
    <row r="9" spans="1:9" x14ac:dyDescent="0.25">
      <c r="A9" s="10" t="s">
        <v>24</v>
      </c>
      <c r="B9" t="s">
        <v>18</v>
      </c>
      <c r="C9">
        <v>23097</v>
      </c>
      <c r="D9" t="s">
        <v>25</v>
      </c>
      <c r="E9" t="s">
        <v>4</v>
      </c>
      <c r="F9" s="20">
        <v>7123</v>
      </c>
      <c r="G9" s="20">
        <v>4289</v>
      </c>
      <c r="H9" s="15">
        <f t="shared" si="0"/>
        <v>0.66076008393564933</v>
      </c>
    </row>
    <row r="10" spans="1:9" ht="30" x14ac:dyDescent="0.25">
      <c r="A10" s="10" t="s">
        <v>24</v>
      </c>
      <c r="B10" t="s">
        <v>19</v>
      </c>
      <c r="C10">
        <v>23100</v>
      </c>
      <c r="D10" t="s">
        <v>25</v>
      </c>
      <c r="E10" t="s">
        <v>3</v>
      </c>
      <c r="F10" s="20">
        <v>19057</v>
      </c>
      <c r="G10" s="20">
        <v>14474</v>
      </c>
      <c r="H10" s="16">
        <f t="shared" si="0"/>
        <v>0.31663672792593617</v>
      </c>
      <c r="I10" s="17" t="s">
        <v>29</v>
      </c>
    </row>
    <row r="11" spans="1:9" x14ac:dyDescent="0.25">
      <c r="A11" s="10" t="s">
        <v>24</v>
      </c>
      <c r="B11" t="s">
        <v>20</v>
      </c>
      <c r="C11">
        <v>23070</v>
      </c>
      <c r="D11" t="s">
        <v>25</v>
      </c>
      <c r="E11" t="s">
        <v>9</v>
      </c>
      <c r="F11" s="20">
        <v>1050</v>
      </c>
      <c r="G11" s="20">
        <v>300</v>
      </c>
      <c r="H11" s="15">
        <f t="shared" si="0"/>
        <v>2.5</v>
      </c>
    </row>
    <row r="12" spans="1:9" x14ac:dyDescent="0.25">
      <c r="A12" s="10" t="s">
        <v>24</v>
      </c>
      <c r="B12" t="s">
        <v>17</v>
      </c>
      <c r="C12">
        <v>22983</v>
      </c>
      <c r="D12" t="s">
        <v>25</v>
      </c>
      <c r="E12" t="s">
        <v>9</v>
      </c>
      <c r="F12" s="20">
        <v>44289</v>
      </c>
      <c r="G12" s="20">
        <v>29352.75</v>
      </c>
      <c r="H12" s="15">
        <f t="shared" si="0"/>
        <v>0.50885351457699879</v>
      </c>
    </row>
    <row r="13" spans="1:9" ht="30" x14ac:dyDescent="0.25">
      <c r="A13" s="10" t="s">
        <v>24</v>
      </c>
      <c r="B13" t="s">
        <v>21</v>
      </c>
      <c r="C13">
        <v>22828</v>
      </c>
      <c r="D13" t="s">
        <v>25</v>
      </c>
      <c r="E13" t="s">
        <v>4</v>
      </c>
      <c r="F13" s="20">
        <v>11234</v>
      </c>
      <c r="G13" s="20">
        <v>8595</v>
      </c>
      <c r="H13" s="16">
        <f t="shared" si="0"/>
        <v>0.30703897614892378</v>
      </c>
      <c r="I13" s="17" t="s">
        <v>28</v>
      </c>
    </row>
    <row r="14" spans="1:9" x14ac:dyDescent="0.25">
      <c r="A14" s="10" t="s">
        <v>24</v>
      </c>
      <c r="B14" t="s">
        <v>22</v>
      </c>
      <c r="C14">
        <v>23073</v>
      </c>
      <c r="D14" t="s">
        <v>25</v>
      </c>
      <c r="E14" t="s">
        <v>9</v>
      </c>
      <c r="F14" s="20">
        <v>1536</v>
      </c>
      <c r="G14" s="19">
        <v>230.4</v>
      </c>
      <c r="H14" s="15">
        <f t="shared" si="0"/>
        <v>5.6666666666666661</v>
      </c>
    </row>
    <row r="15" spans="1:9" x14ac:dyDescent="0.25">
      <c r="A15" s="10" t="s">
        <v>24</v>
      </c>
      <c r="B15" t="s">
        <v>31</v>
      </c>
      <c r="C15">
        <v>23017</v>
      </c>
      <c r="D15" t="s">
        <v>25</v>
      </c>
      <c r="E15" t="s">
        <v>3</v>
      </c>
      <c r="F15" s="20">
        <v>13078</v>
      </c>
      <c r="G15" s="19">
        <v>9616</v>
      </c>
      <c r="H15" s="15">
        <f t="shared" si="0"/>
        <v>0.36002495840266224</v>
      </c>
    </row>
    <row r="16" spans="1:9" x14ac:dyDescent="0.25">
      <c r="A16" s="10" t="s">
        <v>24</v>
      </c>
      <c r="B16" t="s">
        <v>32</v>
      </c>
      <c r="C16">
        <v>23066</v>
      </c>
      <c r="D16" t="s">
        <v>2</v>
      </c>
      <c r="E16" t="s">
        <v>4</v>
      </c>
      <c r="F16" s="20">
        <v>28202</v>
      </c>
      <c r="G16" s="19">
        <v>18861</v>
      </c>
      <c r="H16" s="15">
        <f t="shared" si="0"/>
        <v>0.49525475849636819</v>
      </c>
    </row>
    <row r="17" spans="1:10" x14ac:dyDescent="0.25">
      <c r="A17" s="10" t="s">
        <v>24</v>
      </c>
      <c r="B17" t="s">
        <v>32</v>
      </c>
      <c r="C17">
        <v>23043</v>
      </c>
      <c r="D17" t="s">
        <v>2</v>
      </c>
      <c r="E17" t="s">
        <v>4</v>
      </c>
      <c r="F17" s="20">
        <v>2816</v>
      </c>
      <c r="G17" s="19">
        <v>1409</v>
      </c>
      <c r="H17" s="15">
        <f t="shared" si="0"/>
        <v>0.99858055358410225</v>
      </c>
    </row>
    <row r="18" spans="1:10" x14ac:dyDescent="0.25">
      <c r="A18" s="10" t="s">
        <v>24</v>
      </c>
      <c r="B18" t="s">
        <v>33</v>
      </c>
      <c r="C18">
        <v>22531</v>
      </c>
      <c r="D18" t="s">
        <v>2</v>
      </c>
      <c r="E18" t="s">
        <v>27</v>
      </c>
      <c r="F18" s="3">
        <v>43077</v>
      </c>
      <c r="G18" s="3">
        <v>39112</v>
      </c>
      <c r="H18" s="16">
        <f t="shared" si="0"/>
        <v>0.10137553691961547</v>
      </c>
      <c r="I18" s="18" t="s">
        <v>34</v>
      </c>
    </row>
    <row r="19" spans="1:10" ht="30" x14ac:dyDescent="0.25">
      <c r="A19" s="10" t="s">
        <v>24</v>
      </c>
      <c r="B19" t="s">
        <v>16</v>
      </c>
      <c r="C19">
        <v>22864</v>
      </c>
      <c r="D19" t="s">
        <v>2</v>
      </c>
      <c r="E19" t="s">
        <v>3</v>
      </c>
      <c r="F19" s="20">
        <v>123396</v>
      </c>
      <c r="G19" s="20">
        <v>71884</v>
      </c>
      <c r="H19" s="15">
        <f>(F19-G19)/G19</f>
        <v>0.71659896499916531</v>
      </c>
      <c r="I19" s="24" t="s">
        <v>37</v>
      </c>
    </row>
    <row r="20" spans="1:10" ht="30" x14ac:dyDescent="0.25">
      <c r="A20" s="10" t="s">
        <v>24</v>
      </c>
      <c r="B20" t="s">
        <v>10</v>
      </c>
      <c r="C20">
        <v>22152</v>
      </c>
      <c r="D20" t="s">
        <v>2</v>
      </c>
      <c r="E20" t="s">
        <v>1</v>
      </c>
      <c r="F20" s="20">
        <v>366183</v>
      </c>
      <c r="G20" s="20">
        <v>273500</v>
      </c>
      <c r="H20" s="15">
        <f>(F20-G20)/G20</f>
        <v>0.33887751371115171</v>
      </c>
      <c r="I20" s="24" t="s">
        <v>37</v>
      </c>
      <c r="J20" s="14"/>
    </row>
    <row r="21" spans="1:10" x14ac:dyDescent="0.25">
      <c r="A21" s="10" t="s">
        <v>24</v>
      </c>
      <c r="B21" t="s">
        <v>38</v>
      </c>
      <c r="C21">
        <v>23148</v>
      </c>
      <c r="D21" t="s">
        <v>25</v>
      </c>
      <c r="E21" t="s">
        <v>4</v>
      </c>
      <c r="F21" s="3">
        <v>12896</v>
      </c>
      <c r="G21" s="3">
        <v>8627</v>
      </c>
      <c r="H21" s="15">
        <f>(F21-G21)/G21</f>
        <v>0.49484177582009969</v>
      </c>
    </row>
    <row r="22" spans="1:10" x14ac:dyDescent="0.25">
      <c r="A22" s="10" t="s">
        <v>24</v>
      </c>
      <c r="B22" t="s">
        <v>39</v>
      </c>
      <c r="C22">
        <v>23139</v>
      </c>
      <c r="D22" t="s">
        <v>25</v>
      </c>
      <c r="E22" t="s">
        <v>9</v>
      </c>
      <c r="F22" s="3">
        <v>8262</v>
      </c>
      <c r="G22" s="3">
        <v>4828</v>
      </c>
      <c r="H22" s="15">
        <f>(F22-G22)/G22</f>
        <v>0.71126760563380287</v>
      </c>
    </row>
    <row r="23" spans="1:10" x14ac:dyDescent="0.25">
      <c r="A23" s="10"/>
      <c r="H23" s="15"/>
    </row>
    <row r="24" spans="1:10" ht="15.75" thickBot="1" x14ac:dyDescent="0.3">
      <c r="A24" s="10"/>
      <c r="H24" s="15"/>
    </row>
    <row r="25" spans="1:10" x14ac:dyDescent="0.25">
      <c r="F25" s="4" t="s">
        <v>6</v>
      </c>
      <c r="G25" s="5" t="s">
        <v>7</v>
      </c>
      <c r="H25" s="11" t="s">
        <v>8</v>
      </c>
    </row>
    <row r="26" spans="1:10" x14ac:dyDescent="0.25">
      <c r="F26" s="25">
        <f>SUM(F4:F25)</f>
        <v>1063730</v>
      </c>
      <c r="G26" s="26">
        <f>SUM(G4:G25)</f>
        <v>758018.15</v>
      </c>
      <c r="H26" s="12">
        <f>F26-G26</f>
        <v>305711.84999999998</v>
      </c>
    </row>
    <row r="27" spans="1:10" ht="15.75" thickBot="1" x14ac:dyDescent="0.3">
      <c r="F27" s="6"/>
      <c r="G27" s="7" t="s">
        <v>5</v>
      </c>
      <c r="H27" s="13">
        <f>H26/G26</f>
        <v>0.4033041293272463</v>
      </c>
    </row>
  </sheetData>
  <printOptions gridLines="1"/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2015-06-12T19:29:24Z</cp:lastPrinted>
  <dcterms:created xsi:type="dcterms:W3CDTF">2015-06-09T11:34:14Z</dcterms:created>
  <dcterms:modified xsi:type="dcterms:W3CDTF">2015-08-03T12:05:36Z</dcterms:modified>
</cp:coreProperties>
</file>