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N18" i="1" l="1"/>
  <c r="N21" i="1" s="1"/>
  <c r="I14" i="1" l="1"/>
  <c r="P14" i="1" s="1"/>
  <c r="Q14" i="1" s="1"/>
  <c r="E12" i="1" l="1"/>
  <c r="E13" i="1"/>
  <c r="E14" i="1"/>
  <c r="E17" i="1"/>
  <c r="E11" i="1"/>
  <c r="I17" i="1" l="1"/>
  <c r="P17" i="1" s="1"/>
  <c r="Q17" i="1" s="1"/>
  <c r="I16" i="1"/>
  <c r="P16" i="1" s="1"/>
  <c r="Q16" i="1" s="1"/>
  <c r="I15" i="1"/>
  <c r="P15" i="1" s="1"/>
  <c r="Q15" i="1" s="1"/>
  <c r="I13" i="1"/>
  <c r="P13" i="1" s="1"/>
  <c r="Q13" i="1" s="1"/>
  <c r="I12" i="1"/>
  <c r="P12" i="1" s="1"/>
  <c r="Q12" i="1" s="1"/>
  <c r="I11" i="1"/>
  <c r="P11" i="1" s="1"/>
  <c r="Q11" i="1" s="1"/>
  <c r="I18" i="1" l="1"/>
  <c r="K16" i="1"/>
  <c r="L16" i="1" s="1"/>
  <c r="K11" i="1"/>
  <c r="K17" i="1"/>
  <c r="L17" i="1" s="1"/>
  <c r="E18" i="1"/>
  <c r="E21" i="1" s="1"/>
  <c r="K15" i="1"/>
  <c r="L15" i="1" s="1"/>
  <c r="K14" i="1"/>
  <c r="L14" i="1" s="1"/>
  <c r="K13" i="1"/>
  <c r="L13" i="1" s="1"/>
  <c r="K12" i="1"/>
  <c r="L12" i="1" s="1"/>
  <c r="P18" i="1" l="1"/>
  <c r="I21" i="1"/>
  <c r="P21" i="1" s="1"/>
  <c r="L11" i="1"/>
  <c r="K21" i="1"/>
  <c r="L21" i="1" s="1"/>
  <c r="K18" i="1"/>
  <c r="L18" i="1" s="1"/>
  <c r="Q18" i="1" l="1"/>
  <c r="Q21" i="1"/>
</calcChain>
</file>

<file path=xl/sharedStrings.xml><?xml version="1.0" encoding="utf-8"?>
<sst xmlns="http://schemas.openxmlformats.org/spreadsheetml/2006/main" count="43" uniqueCount="35">
  <si>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</si>
  <si>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</si>
  <si>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</si>
  <si>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</si>
  <si>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</si>
  <si>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</si>
  <si>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</si>
  <si>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</si>
  <si>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</si>
  <si>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</si>
  <si>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</si>
  <si>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</si>
  <si>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</si>
  <si>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</si>
  <si>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</si>
  <si>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</si>
  <si>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</si>
  <si>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</si>
  <si>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</si>
  <si>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</si>
  <si>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</si>
  <si>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</si>
  <si>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</si>
  <si>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</si>
  <si>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</si>
  <si>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</si>
  <si>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McCown Gordon</t>
  </si>
  <si>
    <t>ES</t>
  </si>
  <si>
    <t>WB-5078</t>
  </si>
  <si>
    <t>1620 Arm</t>
  </si>
  <si>
    <t>WB-5088G</t>
  </si>
  <si>
    <t>SDT-180</t>
  </si>
  <si>
    <t>BOSS Eco gate system, quoted at $7314</t>
  </si>
  <si>
    <t>Complete</t>
  </si>
  <si>
    <t>Outside contractor plus (1) day Avani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</si>
</sst>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9" xfId="0" applyBorder="1"/>
    <xf numFmtId="0" fontId="2" fillId="0" borderId="9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0" xfId="0" applyNumberForma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1" fontId="6" fillId="0" borderId="0" xfId="0" applyNumberFormat="1" applyFont="1"/>
    <xf numFmtId="0" fontId="7" fillId="0" borderId="0" xfId="0" applyFont="1"/>
    <xf numFmtId="1" fontId="8" fillId="0" borderId="0" xfId="0" applyNumberFormat="1" applyFont="1"/>
    <xf numFmtId="0" fontId="9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10" workbookViewId="0">
      <selection activeCell="O19" sqref="O19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42194</v>
      </c>
    </row>
    <row r="6" spans="1:17" x14ac:dyDescent="0.25">
      <c r="A6" t="s">
        <v>25</v>
      </c>
      <c r="B6" s="29" t="s">
        <v>33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22864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19" t="s">
        <v>15</v>
      </c>
      <c r="O9" s="20"/>
      <c r="P9" s="21" t="s">
        <v>16</v>
      </c>
      <c r="Q9" s="22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3" t="s">
        <v>13</v>
      </c>
      <c r="O10" s="24"/>
      <c r="P10" s="24" t="s">
        <v>13</v>
      </c>
      <c r="Q10" s="25" t="s">
        <v>0</v>
      </c>
    </row>
    <row r="11" spans="1:17" ht="30" customHeight="1" x14ac:dyDescent="0.25">
      <c r="A11" t="s">
        <v>3</v>
      </c>
      <c r="B11" t="s">
        <v>28</v>
      </c>
      <c r="D11">
        <v>6</v>
      </c>
      <c r="E11" s="9">
        <f>D11*C11</f>
        <v>0</v>
      </c>
      <c r="G11">
        <v>7153</v>
      </c>
      <c r="I11">
        <f t="shared" ref="I11:I17" si="0">D11*G11</f>
        <v>42918</v>
      </c>
      <c r="K11">
        <f t="shared" ref="K11:K17" si="1">I11-E11</f>
        <v>42918</v>
      </c>
      <c r="L11" s="2" t="e">
        <f t="shared" ref="L11:L17" si="2">K11/E11</f>
        <v>#DIV/0!</v>
      </c>
      <c r="N11" s="26">
        <v>35151</v>
      </c>
      <c r="O11" s="24"/>
      <c r="P11" s="24">
        <f>I11-N11</f>
        <v>7767</v>
      </c>
      <c r="Q11" s="30">
        <f t="shared" ref="Q11:Q18" si="3">P11/N11</f>
        <v>0.22096099684219511</v>
      </c>
    </row>
    <row r="12" spans="1:17" ht="30" customHeight="1" x14ac:dyDescent="0.25">
      <c r="A12" t="s">
        <v>3</v>
      </c>
      <c r="B12" t="s">
        <v>29</v>
      </c>
      <c r="C12" s="9"/>
      <c r="D12">
        <v>6</v>
      </c>
      <c r="E12" s="9">
        <f t="shared" ref="E12:E17" si="4">D12*C12</f>
        <v>0</v>
      </c>
      <c r="G12">
        <v>1695</v>
      </c>
      <c r="I12">
        <f t="shared" si="0"/>
        <v>10170</v>
      </c>
      <c r="K12">
        <f t="shared" si="1"/>
        <v>10170</v>
      </c>
      <c r="L12" s="2" t="e">
        <f t="shared" si="2"/>
        <v>#DIV/0!</v>
      </c>
      <c r="N12" s="26">
        <v>1892</v>
      </c>
      <c r="O12" s="24"/>
      <c r="P12" s="24">
        <f t="shared" ref="P12:P20" si="5">I12-N12</f>
        <v>8278</v>
      </c>
      <c r="Q12" s="30">
        <f t="shared" si="3"/>
        <v>4.3752642706131075</v>
      </c>
    </row>
    <row r="13" spans="1:17" ht="30" customHeight="1" x14ac:dyDescent="0.25">
      <c r="A13" t="s">
        <v>3</v>
      </c>
      <c r="B13" t="s">
        <v>30</v>
      </c>
      <c r="D13">
        <v>1</v>
      </c>
      <c r="E13" s="9">
        <f t="shared" si="4"/>
        <v>0</v>
      </c>
      <c r="G13">
        <v>8895</v>
      </c>
      <c r="I13">
        <f t="shared" si="0"/>
        <v>8895</v>
      </c>
      <c r="K13">
        <f t="shared" si="1"/>
        <v>8895</v>
      </c>
      <c r="L13" s="2" t="e">
        <f t="shared" si="2"/>
        <v>#DIV/0!</v>
      </c>
      <c r="N13" s="26">
        <v>7462</v>
      </c>
      <c r="O13" s="24"/>
      <c r="P13" s="24">
        <f t="shared" si="5"/>
        <v>1433</v>
      </c>
      <c r="Q13" s="30">
        <f t="shared" si="3"/>
        <v>0.19203966764942373</v>
      </c>
    </row>
    <row r="14" spans="1:17" ht="30" customHeight="1" x14ac:dyDescent="0.25">
      <c r="A14" t="s">
        <v>3</v>
      </c>
      <c r="B14" t="s">
        <v>31</v>
      </c>
      <c r="D14">
        <v>2</v>
      </c>
      <c r="E14" s="9">
        <f t="shared" si="4"/>
        <v>0</v>
      </c>
      <c r="G14">
        <v>3190</v>
      </c>
      <c r="I14">
        <f t="shared" si="0"/>
        <v>6380</v>
      </c>
      <c r="K14">
        <f t="shared" si="1"/>
        <v>6380</v>
      </c>
      <c r="L14" s="2" t="e">
        <f t="shared" si="2"/>
        <v>#DIV/0!</v>
      </c>
      <c r="N14" s="26">
        <v>1330</v>
      </c>
      <c r="O14" s="24"/>
      <c r="P14" s="24">
        <f t="shared" si="5"/>
        <v>5050</v>
      </c>
      <c r="Q14" s="30">
        <f t="shared" si="3"/>
        <v>3.7969924812030076</v>
      </c>
    </row>
    <row r="15" spans="1:17" ht="30" customHeight="1" x14ac:dyDescent="0.25">
      <c r="A15" t="s">
        <v>3</v>
      </c>
      <c r="B15" s="10" t="s">
        <v>32</v>
      </c>
      <c r="D15">
        <v>1</v>
      </c>
      <c r="E15" s="34"/>
      <c r="G15">
        <v>19995</v>
      </c>
      <c r="I15">
        <f t="shared" si="0"/>
        <v>19995</v>
      </c>
      <c r="K15">
        <f t="shared" si="1"/>
        <v>19995</v>
      </c>
      <c r="L15" s="2" t="e">
        <f t="shared" si="2"/>
        <v>#DIV/0!</v>
      </c>
      <c r="N15" s="35">
        <v>7314</v>
      </c>
      <c r="O15" s="24"/>
      <c r="P15" s="24">
        <f t="shared" si="5"/>
        <v>12681</v>
      </c>
      <c r="Q15" s="30">
        <f t="shared" si="3"/>
        <v>1.7337981952420016</v>
      </c>
    </row>
    <row r="16" spans="1:17" ht="30" customHeight="1" x14ac:dyDescent="0.25">
      <c r="A16" t="s">
        <v>4</v>
      </c>
      <c r="B16" s="10" t="s">
        <v>34</v>
      </c>
      <c r="D16">
        <v>1</v>
      </c>
      <c r="E16" s="32"/>
      <c r="G16">
        <v>29330</v>
      </c>
      <c r="I16">
        <f t="shared" si="0"/>
        <v>29330</v>
      </c>
      <c r="K16">
        <f t="shared" si="1"/>
        <v>29330</v>
      </c>
      <c r="L16" s="2" t="e">
        <f t="shared" si="2"/>
        <v>#DIV/0!</v>
      </c>
      <c r="N16" s="35">
        <v>10096</v>
      </c>
      <c r="O16" s="24"/>
      <c r="P16" s="24">
        <f t="shared" si="5"/>
        <v>19234</v>
      </c>
      <c r="Q16" s="30">
        <f t="shared" si="3"/>
        <v>1.9051109350237718</v>
      </c>
    </row>
    <row r="17" spans="1:17" ht="30" customHeight="1" x14ac:dyDescent="0.25">
      <c r="A17" t="s">
        <v>5</v>
      </c>
      <c r="D17">
        <v>1</v>
      </c>
      <c r="E17" s="9">
        <f t="shared" si="4"/>
        <v>0</v>
      </c>
      <c r="G17">
        <v>5708</v>
      </c>
      <c r="I17">
        <f t="shared" si="0"/>
        <v>5708</v>
      </c>
      <c r="K17">
        <f t="shared" si="1"/>
        <v>5708</v>
      </c>
      <c r="L17" s="2" t="e">
        <f t="shared" si="2"/>
        <v>#DIV/0!</v>
      </c>
      <c r="N17" s="35">
        <v>349</v>
      </c>
      <c r="O17" s="24"/>
      <c r="P17" s="24">
        <f t="shared" si="5"/>
        <v>5359</v>
      </c>
      <c r="Q17" s="30">
        <f t="shared" si="3"/>
        <v>15.355300859598854</v>
      </c>
    </row>
    <row r="18" spans="1:17" s="6" customFormat="1" ht="30" customHeight="1" x14ac:dyDescent="0.25">
      <c r="B18" s="6" t="s">
        <v>20</v>
      </c>
      <c r="E18" s="6">
        <f>SUM(E11:E17)</f>
        <v>0</v>
      </c>
      <c r="I18" s="6">
        <f>SUM(I11:I17)</f>
        <v>123396</v>
      </c>
      <c r="K18" s="6">
        <f>I18-E18</f>
        <v>123396</v>
      </c>
      <c r="L18" s="7" t="e">
        <f>K18/E18</f>
        <v>#DIV/0!</v>
      </c>
      <c r="N18" s="27">
        <f>SUM(N11:N17)</f>
        <v>63594</v>
      </c>
      <c r="O18" s="28"/>
      <c r="P18" s="28">
        <f t="shared" si="5"/>
        <v>59802</v>
      </c>
      <c r="Q18" s="31">
        <f t="shared" si="3"/>
        <v>0.94037173318237566</v>
      </c>
    </row>
    <row r="19" spans="1:17" ht="30" customHeight="1" x14ac:dyDescent="0.25">
      <c r="A19" t="s">
        <v>21</v>
      </c>
      <c r="E19">
        <v>0</v>
      </c>
      <c r="N19" s="26"/>
      <c r="O19" s="24"/>
      <c r="P19" s="24"/>
      <c r="Q19" s="25"/>
    </row>
    <row r="20" spans="1:17" ht="30" customHeight="1" x14ac:dyDescent="0.25">
      <c r="A20" s="10" t="s">
        <v>22</v>
      </c>
      <c r="E20">
        <v>8250</v>
      </c>
      <c r="I20">
        <v>0</v>
      </c>
      <c r="N20" s="27">
        <v>8250</v>
      </c>
      <c r="O20" s="24"/>
      <c r="P20" s="28">
        <f t="shared" si="5"/>
        <v>-8250</v>
      </c>
      <c r="Q20" s="25"/>
    </row>
    <row r="21" spans="1:17" ht="30" customHeight="1" thickBot="1" x14ac:dyDescent="0.3">
      <c r="B21" s="6" t="s">
        <v>23</v>
      </c>
      <c r="E21" s="11">
        <f>SUM(E18,E19:E20)</f>
        <v>8250</v>
      </c>
      <c r="F21" s="8"/>
      <c r="G21" s="8"/>
      <c r="H21" s="8"/>
      <c r="I21" s="11">
        <f>SUM(I18,I19:I20)</f>
        <v>123396</v>
      </c>
      <c r="J21" s="8"/>
      <c r="K21" s="11">
        <f>SUM(K11:K17,K19:K20)</f>
        <v>123396</v>
      </c>
      <c r="L21" s="7">
        <f>K21/E21</f>
        <v>14.957090909090908</v>
      </c>
      <c r="N21" s="17">
        <f>SUM(N18:N20)</f>
        <v>71844</v>
      </c>
      <c r="O21" s="18"/>
      <c r="P21" s="28">
        <f t="shared" ref="P21" si="6">I21-N21</f>
        <v>51552</v>
      </c>
      <c r="Q21" s="31">
        <f>P21/N21</f>
        <v>0.71755470185401704</v>
      </c>
    </row>
    <row r="23" spans="1:17" x14ac:dyDescent="0.25">
      <c r="A23" s="33"/>
    </row>
    <row r="25" spans="1:17" x14ac:dyDescent="0.25">
      <c r="L25" s="1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7" spans="12:12" x14ac:dyDescent="0.25">
      <c r="L37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2015-07-27T15:43:07Z</dcterms:modified>
</cp:coreProperties>
</file>