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40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9" i="1" l="1"/>
  <c r="Q17" i="1"/>
  <c r="Q11" i="1"/>
  <c r="N22" i="1"/>
  <c r="N19" i="1"/>
  <c r="I13" i="1" l="1"/>
  <c r="P13" i="1" s="1"/>
  <c r="Q13" i="1" s="1"/>
  <c r="E13" i="1" l="1"/>
  <c r="E14" i="1"/>
  <c r="E15" i="1"/>
  <c r="E16" i="1"/>
  <c r="E18" i="1"/>
  <c r="I18" i="1" l="1"/>
  <c r="P18" i="1" s="1"/>
  <c r="Q18" i="1" s="1"/>
  <c r="P17" i="1"/>
  <c r="I16" i="1"/>
  <c r="P16" i="1" s="1"/>
  <c r="Q16" i="1" s="1"/>
  <c r="I15" i="1"/>
  <c r="P15" i="1" s="1"/>
  <c r="Q15" i="1" s="1"/>
  <c r="I14" i="1"/>
  <c r="P14" i="1" s="1"/>
  <c r="Q14" i="1" s="1"/>
  <c r="I12" i="1"/>
  <c r="P12" i="1" s="1"/>
  <c r="Q12" i="1" s="1"/>
  <c r="I11" i="1"/>
  <c r="P11" i="1" s="1"/>
  <c r="I19" i="1" l="1"/>
  <c r="K17" i="1"/>
  <c r="L17" i="1" s="1"/>
  <c r="K18" i="1"/>
  <c r="L18" i="1" s="1"/>
  <c r="K16" i="1"/>
  <c r="L16" i="1" s="1"/>
  <c r="E19" i="1"/>
  <c r="E22" i="1" s="1"/>
  <c r="K15" i="1"/>
  <c r="L15" i="1" s="1"/>
  <c r="K14" i="1"/>
  <c r="L14" i="1" s="1"/>
  <c r="K13" i="1"/>
  <c r="L13" i="1" s="1"/>
  <c r="K12" i="1"/>
  <c r="L12" i="1" s="1"/>
  <c r="K11" i="1"/>
  <c r="L11" i="1" s="1"/>
  <c r="P19" i="1" l="1"/>
  <c r="P22" i="1" s="1"/>
  <c r="I22" i="1"/>
  <c r="K22" i="1"/>
  <c r="L22" i="1" s="1"/>
  <c r="K19" i="1"/>
  <c r="L19" i="1" s="1"/>
  <c r="Q22" i="1" l="1"/>
</calcChain>
</file>

<file path=xl/sharedStrings.xml><?xml version="1.0" encoding="utf-8"?>
<sst xmlns="http://schemas.openxmlformats.org/spreadsheetml/2006/main" count="42" uniqueCount="33">
  <si>
    <t>%</t>
  </si>
  <si>
    <t>Customer</t>
  </si>
  <si>
    <t>Date</t>
  </si>
  <si>
    <t>Product</t>
  </si>
  <si>
    <t xml:space="preserve">Install </t>
  </si>
  <si>
    <t>Freight</t>
  </si>
  <si>
    <t>Actual</t>
  </si>
  <si>
    <t>Quoted</t>
  </si>
  <si>
    <t>Quantity</t>
  </si>
  <si>
    <t>Total Cost</t>
  </si>
  <si>
    <t>Total Quoted</t>
  </si>
  <si>
    <t>Avani Quoted Costs</t>
  </si>
  <si>
    <t>Projected Profit</t>
  </si>
  <si>
    <t>Dollars</t>
  </si>
  <si>
    <t>Avani Projected Costs</t>
  </si>
  <si>
    <t>Actual Costs</t>
  </si>
  <si>
    <t>Actual Profit</t>
  </si>
  <si>
    <t>Sales Rep</t>
  </si>
  <si>
    <t>SO#</t>
  </si>
  <si>
    <t>Rev. #</t>
  </si>
  <si>
    <t>Sub Total</t>
  </si>
  <si>
    <t>LTL Freight</t>
  </si>
  <si>
    <t>Ocean/Inland Freight</t>
  </si>
  <si>
    <t xml:space="preserve"> Total</t>
  </si>
  <si>
    <t>Project Analysis</t>
  </si>
  <si>
    <t>Status</t>
  </si>
  <si>
    <t>McClean Fogg, Sterling Springs</t>
  </si>
  <si>
    <t>Complete</t>
  </si>
  <si>
    <t>FJ</t>
  </si>
  <si>
    <t>o</t>
  </si>
  <si>
    <t>Scientific &amp; Todd Air Solutions</t>
  </si>
  <si>
    <t>B&amp;B Sheet Metal</t>
  </si>
  <si>
    <t>US Duct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</si>
</sst>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Adobe Gothic Std B"/>
      <family val="2"/>
      <charset val="128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quotePrefix="1"/>
    <xf numFmtId="9" fontId="0" fillId="0" borderId="0" xfId="1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quotePrefix="1" applyAlignment="1">
      <alignment horizontal="center"/>
    </xf>
    <xf numFmtId="0" fontId="2" fillId="0" borderId="0" xfId="0" applyFont="1"/>
    <xf numFmtId="9" fontId="2" fillId="0" borderId="0" xfId="1" applyFont="1"/>
    <xf numFmtId="0" fontId="3" fillId="0" borderId="0" xfId="0" applyFont="1"/>
    <xf numFmtId="1" fontId="0" fillId="0" borderId="0" xfId="0" applyNumberFormat="1"/>
    <xf numFmtId="0" fontId="0" fillId="0" borderId="0" xfId="0" applyAlignment="1">
      <alignment wrapText="1"/>
    </xf>
    <xf numFmtId="1" fontId="2" fillId="0" borderId="0" xfId="0" applyNumberFormat="1" applyFont="1"/>
    <xf numFmtId="0" fontId="0" fillId="2" borderId="1" xfId="0" applyFill="1" applyBorder="1"/>
    <xf numFmtId="0" fontId="0" fillId="2" borderId="3" xfId="0" applyFill="1" applyBorder="1"/>
    <xf numFmtId="0" fontId="4" fillId="2" borderId="2" xfId="0" applyFont="1" applyFill="1" applyBorder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" fontId="2" fillId="0" borderId="4" xfId="0" applyNumberFormat="1" applyFont="1" applyBorder="1"/>
    <xf numFmtId="0" fontId="0" fillId="0" borderId="5" xfId="0" applyBorder="1"/>
    <xf numFmtId="1" fontId="2" fillId="0" borderId="5" xfId="0" applyNumberFormat="1" applyFont="1" applyBorder="1"/>
    <xf numFmtId="9" fontId="2" fillId="0" borderId="6" xfId="1" applyFont="1" applyBorder="1"/>
    <xf numFmtId="0" fontId="0" fillId="2" borderId="7" xfId="0" applyFill="1" applyBorder="1"/>
    <xf numFmtId="0" fontId="0" fillId="0" borderId="8" xfId="0" applyBorder="1"/>
    <xf numFmtId="0" fontId="0" fillId="2" borderId="8" xfId="0" applyFill="1" applyBorder="1" applyAlignment="1">
      <alignment horizontal="right"/>
    </xf>
    <xf numFmtId="0" fontId="0" fillId="2" borderId="9" xfId="0" applyFill="1" applyBorder="1"/>
    <xf numFmtId="0" fontId="0" fillId="0" borderId="10" xfId="0" applyBorder="1" applyAlignment="1">
      <alignment horizontal="center"/>
    </xf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2" fillId="0" borderId="10" xfId="0" applyFont="1" applyBorder="1"/>
    <xf numFmtId="0" fontId="2" fillId="0" borderId="0" xfId="0" applyFont="1" applyBorder="1"/>
    <xf numFmtId="14" fontId="5" fillId="0" borderId="0" xfId="0" applyNumberFormat="1" applyFont="1" applyAlignment="1">
      <alignment horizontal="left"/>
    </xf>
    <xf numFmtId="9" fontId="0" fillId="0" borderId="11" xfId="0" applyNumberFormat="1" applyBorder="1"/>
    <xf numFmtId="9" fontId="2" fillId="0" borderId="11" xfId="0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tabSelected="1" topLeftCell="B10" workbookViewId="0">
      <selection activeCell="K21" sqref="K21"/>
    </sheetView>
  </sheetViews>
  <sheetFormatPr defaultRowHeight="15" x14ac:dyDescent="0.25"/>
  <cols>
    <col min="1" max="1" width="13.28515625" customWidth="1"/>
    <col min="2" max="2" width="27.5703125" customWidth="1"/>
    <col min="6" max="6" width="4.140625" customWidth="1"/>
    <col min="7" max="7" width="11" bestFit="1" customWidth="1"/>
    <col min="9" max="9" width="13" customWidth="1"/>
    <col min="10" max="10" width="3.140625" customWidth="1"/>
    <col min="13" max="13" width="4.140625" customWidth="1"/>
    <col min="14" max="14" width="12.28515625" customWidth="1"/>
    <col min="15" max="15" width="3.140625" customWidth="1"/>
    <col min="16" max="16" width="11.85546875" customWidth="1"/>
  </cols>
  <sheetData>
    <row r="1" spans="1:17" ht="24" x14ac:dyDescent="0.4">
      <c r="A1" s="12"/>
      <c r="B1" s="14" t="s">
        <v>24</v>
      </c>
      <c r="C1" s="13"/>
    </row>
    <row r="4" spans="1:17" x14ac:dyDescent="0.25">
      <c r="A4" t="s">
        <v>1</v>
      </c>
      <c r="B4" t="s">
        <v>26</v>
      </c>
    </row>
    <row r="5" spans="1:17" x14ac:dyDescent="0.25">
      <c r="A5" t="s">
        <v>2</v>
      </c>
      <c r="B5" s="15">
        <v>42166</v>
      </c>
    </row>
    <row r="6" spans="1:17" x14ac:dyDescent="0.25">
      <c r="A6" t="s">
        <v>25</v>
      </c>
      <c r="B6" s="31" t="s">
        <v>27</v>
      </c>
    </row>
    <row r="7" spans="1:17" x14ac:dyDescent="0.25">
      <c r="A7" t="s">
        <v>17</v>
      </c>
      <c r="B7" s="16" t="s">
        <v>28</v>
      </c>
    </row>
    <row r="8" spans="1:17" ht="15.75" thickBot="1" x14ac:dyDescent="0.3">
      <c r="A8" t="s">
        <v>18</v>
      </c>
      <c r="B8" s="16">
        <v>21509</v>
      </c>
    </row>
    <row r="9" spans="1:17" x14ac:dyDescent="0.25">
      <c r="A9" t="s">
        <v>19</v>
      </c>
      <c r="B9" s="16" t="s">
        <v>29</v>
      </c>
      <c r="C9" s="4" t="s">
        <v>14</v>
      </c>
      <c r="D9" s="4"/>
      <c r="E9" s="4"/>
      <c r="G9" s="4" t="s">
        <v>11</v>
      </c>
      <c r="H9" s="4"/>
      <c r="I9" s="4"/>
      <c r="K9" s="4" t="s">
        <v>12</v>
      </c>
      <c r="L9" s="4"/>
      <c r="N9" s="21" t="s">
        <v>15</v>
      </c>
      <c r="O9" s="22"/>
      <c r="P9" s="23" t="s">
        <v>16</v>
      </c>
      <c r="Q9" s="24"/>
    </row>
    <row r="10" spans="1:17" x14ac:dyDescent="0.25">
      <c r="C10" s="3" t="s">
        <v>6</v>
      </c>
      <c r="D10" s="3" t="s">
        <v>8</v>
      </c>
      <c r="E10" s="3" t="s">
        <v>9</v>
      </c>
      <c r="F10" s="3"/>
      <c r="G10" s="3" t="s">
        <v>7</v>
      </c>
      <c r="H10" s="3" t="s">
        <v>8</v>
      </c>
      <c r="I10" s="3" t="s">
        <v>10</v>
      </c>
      <c r="J10" s="3"/>
      <c r="K10" s="3" t="s">
        <v>13</v>
      </c>
      <c r="L10" s="5" t="s">
        <v>0</v>
      </c>
      <c r="N10" s="25" t="s">
        <v>13</v>
      </c>
      <c r="O10" s="26"/>
      <c r="P10" s="26" t="s">
        <v>13</v>
      </c>
      <c r="Q10" s="27" t="s">
        <v>0</v>
      </c>
    </row>
    <row r="11" spans="1:17" ht="20.100000000000001" customHeight="1" x14ac:dyDescent="0.25">
      <c r="A11" t="s">
        <v>3</v>
      </c>
      <c r="B11" s="16" t="s">
        <v>30</v>
      </c>
      <c r="C11">
        <v>96234</v>
      </c>
      <c r="D11">
        <v>1</v>
      </c>
      <c r="E11" s="9">
        <v>96234</v>
      </c>
      <c r="G11">
        <v>131000</v>
      </c>
      <c r="H11">
        <v>1</v>
      </c>
      <c r="I11">
        <f t="shared" ref="I11:I18" si="0">D11*G11</f>
        <v>131000</v>
      </c>
      <c r="K11">
        <f t="shared" ref="K11:K18" si="1">I11-E11</f>
        <v>34766</v>
      </c>
      <c r="L11" s="2">
        <f t="shared" ref="L11:L18" si="2">K11/E11</f>
        <v>0.36126524928819337</v>
      </c>
      <c r="N11" s="28">
        <v>96234</v>
      </c>
      <c r="O11" s="26"/>
      <c r="P11" s="26">
        <f t="shared" ref="P11:P19" si="3">I11-N11</f>
        <v>34766</v>
      </c>
      <c r="Q11" s="32">
        <f>P11/N11</f>
        <v>0.36126524928819337</v>
      </c>
    </row>
    <row r="12" spans="1:17" ht="20.100000000000001" customHeight="1" x14ac:dyDescent="0.25">
      <c r="A12" t="s">
        <v>3</v>
      </c>
      <c r="B12" s="16" t="s">
        <v>32</v>
      </c>
      <c r="C12">
        <v>17412</v>
      </c>
      <c r="D12">
        <v>1</v>
      </c>
      <c r="E12" s="9">
        <v>17412</v>
      </c>
      <c r="I12">
        <f t="shared" si="0"/>
        <v>0</v>
      </c>
      <c r="K12">
        <f t="shared" si="1"/>
        <v>-17412</v>
      </c>
      <c r="L12" s="2">
        <f t="shared" si="2"/>
        <v>-1</v>
      </c>
      <c r="N12" s="28"/>
      <c r="O12" s="26"/>
      <c r="P12" s="26">
        <f t="shared" si="3"/>
        <v>0</v>
      </c>
      <c r="Q12" s="32" t="e">
        <f t="shared" ref="Q11:Q19" si="4">P12/N12*100</f>
        <v>#DIV/0!</v>
      </c>
    </row>
    <row r="13" spans="1:17" ht="20.100000000000001" customHeight="1" x14ac:dyDescent="0.25">
      <c r="A13" t="s">
        <v>3</v>
      </c>
      <c r="E13" s="9">
        <f t="shared" ref="E13:E18" si="5">D13*C13</f>
        <v>0</v>
      </c>
      <c r="I13">
        <f t="shared" si="0"/>
        <v>0</v>
      </c>
      <c r="K13">
        <f t="shared" si="1"/>
        <v>0</v>
      </c>
      <c r="L13" s="2" t="e">
        <f t="shared" si="2"/>
        <v>#DIV/0!</v>
      </c>
      <c r="N13" s="28"/>
      <c r="O13" s="26"/>
      <c r="P13" s="26">
        <f t="shared" si="3"/>
        <v>0</v>
      </c>
      <c r="Q13" s="32" t="e">
        <f t="shared" si="4"/>
        <v>#DIV/0!</v>
      </c>
    </row>
    <row r="14" spans="1:17" ht="20.100000000000001" customHeight="1" x14ac:dyDescent="0.25">
      <c r="A14" t="s">
        <v>3</v>
      </c>
      <c r="E14" s="9">
        <f t="shared" si="5"/>
        <v>0</v>
      </c>
      <c r="I14">
        <f t="shared" si="0"/>
        <v>0</v>
      </c>
      <c r="K14">
        <f t="shared" si="1"/>
        <v>0</v>
      </c>
      <c r="L14" s="2" t="e">
        <f t="shared" si="2"/>
        <v>#DIV/0!</v>
      </c>
      <c r="N14" s="28"/>
      <c r="O14" s="26"/>
      <c r="P14" s="26">
        <f t="shared" si="3"/>
        <v>0</v>
      </c>
      <c r="Q14" s="32" t="e">
        <f t="shared" si="4"/>
        <v>#DIV/0!</v>
      </c>
    </row>
    <row r="15" spans="1:17" ht="20.100000000000001" customHeight="1" x14ac:dyDescent="0.25">
      <c r="A15" t="s">
        <v>3</v>
      </c>
      <c r="E15" s="9">
        <f t="shared" si="5"/>
        <v>0</v>
      </c>
      <c r="I15">
        <f t="shared" si="0"/>
        <v>0</v>
      </c>
      <c r="K15">
        <f t="shared" si="1"/>
        <v>0</v>
      </c>
      <c r="L15" s="2" t="e">
        <f t="shared" si="2"/>
        <v>#DIV/0!</v>
      </c>
      <c r="N15" s="28"/>
      <c r="O15" s="26"/>
      <c r="P15" s="26">
        <f t="shared" si="3"/>
        <v>0</v>
      </c>
      <c r="Q15" s="32" t="e">
        <f t="shared" si="4"/>
        <v>#DIV/0!</v>
      </c>
    </row>
    <row r="16" spans="1:17" ht="20.100000000000001" customHeight="1" x14ac:dyDescent="0.25">
      <c r="A16" t="s">
        <v>3</v>
      </c>
      <c r="E16" s="9">
        <f t="shared" si="5"/>
        <v>0</v>
      </c>
      <c r="I16">
        <f t="shared" si="0"/>
        <v>0</v>
      </c>
      <c r="K16">
        <f t="shared" si="1"/>
        <v>0</v>
      </c>
      <c r="L16" s="2" t="e">
        <f t="shared" si="2"/>
        <v>#DIV/0!</v>
      </c>
      <c r="N16" s="28"/>
      <c r="O16" s="26"/>
      <c r="P16" s="26">
        <f t="shared" si="3"/>
        <v>0</v>
      </c>
      <c r="Q16" s="32" t="e">
        <f t="shared" si="4"/>
        <v>#DIV/0!</v>
      </c>
    </row>
    <row r="17" spans="1:17" ht="20.100000000000001" customHeight="1" x14ac:dyDescent="0.25">
      <c r="A17" t="s">
        <v>4</v>
      </c>
      <c r="B17" t="s">
        <v>31</v>
      </c>
      <c r="C17">
        <v>32220</v>
      </c>
      <c r="D17">
        <v>1</v>
      </c>
      <c r="E17" s="9">
        <v>32220</v>
      </c>
      <c r="I17">
        <v>65000</v>
      </c>
      <c r="K17">
        <f t="shared" si="1"/>
        <v>32780</v>
      </c>
      <c r="L17" s="2">
        <f t="shared" si="2"/>
        <v>1.0173805090006207</v>
      </c>
      <c r="N17" s="28">
        <v>32220</v>
      </c>
      <c r="O17" s="26"/>
      <c r="P17" s="26">
        <f t="shared" si="3"/>
        <v>32780</v>
      </c>
      <c r="Q17" s="32">
        <f>P17/N17</f>
        <v>1.0173805090006207</v>
      </c>
    </row>
    <row r="18" spans="1:17" ht="20.100000000000001" customHeight="1" x14ac:dyDescent="0.25">
      <c r="A18" t="s">
        <v>5</v>
      </c>
      <c r="E18" s="9">
        <f t="shared" si="5"/>
        <v>0</v>
      </c>
      <c r="I18">
        <f t="shared" si="0"/>
        <v>0</v>
      </c>
      <c r="K18">
        <f t="shared" si="1"/>
        <v>0</v>
      </c>
      <c r="L18" s="2" t="e">
        <f t="shared" si="2"/>
        <v>#DIV/0!</v>
      </c>
      <c r="N18" s="28"/>
      <c r="O18" s="26"/>
      <c r="P18" s="26">
        <f t="shared" si="3"/>
        <v>0</v>
      </c>
      <c r="Q18" s="32" t="e">
        <f t="shared" si="4"/>
        <v>#DIV/0!</v>
      </c>
    </row>
    <row r="19" spans="1:17" s="6" customFormat="1" ht="20.100000000000001" customHeight="1" x14ac:dyDescent="0.25">
      <c r="B19" s="6" t="s">
        <v>20</v>
      </c>
      <c r="E19" s="6">
        <f>SUM(E11:E18)</f>
        <v>145866</v>
      </c>
      <c r="I19" s="6">
        <f>SUM(I11:I18)</f>
        <v>196000</v>
      </c>
      <c r="K19" s="6">
        <f>I19-E19</f>
        <v>50134</v>
      </c>
      <c r="L19" s="7">
        <f>K19/E19</f>
        <v>0.3436990114214416</v>
      </c>
      <c r="N19" s="29">
        <f>SUM(N11:N18)</f>
        <v>128454</v>
      </c>
      <c r="O19" s="30"/>
      <c r="P19" s="30">
        <f t="shared" si="3"/>
        <v>67546</v>
      </c>
      <c r="Q19" s="33">
        <f>P19/N19</f>
        <v>0.52583804319055849</v>
      </c>
    </row>
    <row r="20" spans="1:17" ht="20.100000000000001" customHeight="1" x14ac:dyDescent="0.25">
      <c r="A20" t="s">
        <v>21</v>
      </c>
      <c r="E20">
        <v>0</v>
      </c>
      <c r="N20" s="28"/>
      <c r="O20" s="26"/>
      <c r="P20" s="26"/>
      <c r="Q20" s="27"/>
    </row>
    <row r="21" spans="1:17" ht="31.5" customHeight="1" x14ac:dyDescent="0.25">
      <c r="A21" s="10" t="s">
        <v>22</v>
      </c>
      <c r="E21">
        <v>0</v>
      </c>
      <c r="N21" s="28"/>
      <c r="O21" s="26"/>
      <c r="P21" s="26"/>
      <c r="Q21" s="27"/>
    </row>
    <row r="22" spans="1:17" ht="20.100000000000001" customHeight="1" thickBot="1" x14ac:dyDescent="0.3">
      <c r="B22" s="6" t="s">
        <v>23</v>
      </c>
      <c r="E22" s="11">
        <f>SUM(E19,E20:E21)</f>
        <v>145866</v>
      </c>
      <c r="F22" s="8"/>
      <c r="G22" s="8"/>
      <c r="H22" s="8"/>
      <c r="I22" s="11">
        <f>SUM(I19,I20:I21)</f>
        <v>196000</v>
      </c>
      <c r="J22" s="8"/>
      <c r="K22" s="11">
        <f>SUM(K11:K18,K20:K21)</f>
        <v>50134</v>
      </c>
      <c r="L22" s="7">
        <f>K22/E22</f>
        <v>0.3436990114214416</v>
      </c>
      <c r="N22" s="17">
        <f>SUM(N19:N21)</f>
        <v>128454</v>
      </c>
      <c r="O22" s="18"/>
      <c r="P22" s="19">
        <f>SUM(P19:P21)</f>
        <v>67546</v>
      </c>
      <c r="Q22" s="20">
        <f>P22/N22</f>
        <v>0.52583804319055849</v>
      </c>
    </row>
    <row r="26" spans="1:17" x14ac:dyDescent="0.25">
      <c r="L26" s="1"/>
    </row>
    <row r="27" spans="1:17" x14ac:dyDescent="0.25">
      <c r="L27" s="2"/>
    </row>
    <row r="28" spans="1:17" x14ac:dyDescent="0.25">
      <c r="L28" s="2"/>
    </row>
    <row r="29" spans="1:17" x14ac:dyDescent="0.25">
      <c r="L29" s="2"/>
    </row>
    <row r="30" spans="1:17" x14ac:dyDescent="0.25">
      <c r="L30" s="2"/>
    </row>
    <row r="31" spans="1:17" x14ac:dyDescent="0.25">
      <c r="L31" s="2"/>
    </row>
    <row r="32" spans="1:17" x14ac:dyDescent="0.25">
      <c r="L32" s="2"/>
    </row>
    <row r="33" spans="12:12" x14ac:dyDescent="0.25">
      <c r="L33" s="2"/>
    </row>
    <row r="34" spans="12:12" x14ac:dyDescent="0.25">
      <c r="L34" s="2"/>
    </row>
    <row r="35" spans="12:12" x14ac:dyDescent="0.25">
      <c r="L35" s="2"/>
    </row>
    <row r="36" spans="12:12" x14ac:dyDescent="0.25">
      <c r="L36" s="2"/>
    </row>
    <row r="38" spans="12:12" x14ac:dyDescent="0.25">
      <c r="L38" s="2"/>
    </row>
  </sheetData>
  <printOptions gridLines="1"/>
  <pageMargins left="0.7" right="0.7" top="0.75" bottom="0.75" header="0.3" footer="0.3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Pontus</dc:creator>
  <cp:lastModifiedBy>Don Justham</cp:lastModifiedBy>
  <cp:lastPrinted>2015-06-12T19:28:34Z</cp:lastPrinted>
  <dcterms:created xsi:type="dcterms:W3CDTF">2015-02-25T16:23:54Z</dcterms:created>
  <dcterms:modified xsi:type="dcterms:W3CDTF">2015-06-12T19:28:42Z</dcterms:modified>
</cp:coreProperties>
</file>