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P21" i="1"/>
  <c r="P22" i="1"/>
  <c r="N22" i="1"/>
  <c r="Q18" i="1"/>
  <c r="Q19" i="1"/>
  <c r="Q8" i="1"/>
  <c r="Q9" i="1"/>
  <c r="Q10" i="1"/>
  <c r="Q11" i="1"/>
  <c r="Q12" i="1"/>
  <c r="Q13" i="1"/>
  <c r="Q14" i="1"/>
  <c r="Q15" i="1"/>
  <c r="Q16" i="1"/>
  <c r="Q17" i="1"/>
  <c r="Q22" i="1" l="1"/>
  <c r="Q7" i="1"/>
  <c r="P19" i="1"/>
  <c r="N19" i="1"/>
  <c r="P17" i="1"/>
  <c r="E8" i="1" l="1"/>
  <c r="E9" i="1"/>
  <c r="E10" i="1"/>
  <c r="E11" i="1"/>
  <c r="E12" i="1"/>
  <c r="E13" i="1"/>
  <c r="E14" i="1"/>
  <c r="E15" i="1"/>
  <c r="E16" i="1"/>
  <c r="E17" i="1"/>
  <c r="E18" i="1"/>
  <c r="E7" i="1"/>
  <c r="E21" i="1" l="1"/>
  <c r="K21" i="1" s="1"/>
  <c r="L21" i="1" s="1"/>
  <c r="I12" i="1" l="1"/>
  <c r="K12" i="1" l="1"/>
  <c r="L12" i="1" s="1"/>
  <c r="P12" i="1"/>
  <c r="I16" i="1"/>
  <c r="P16" i="1" s="1"/>
  <c r="I14" i="1"/>
  <c r="K14" i="1" l="1"/>
  <c r="L14" i="1" s="1"/>
  <c r="P14" i="1"/>
  <c r="K16" i="1"/>
  <c r="L16" i="1" s="1"/>
  <c r="I18" i="1"/>
  <c r="K18" i="1" l="1"/>
  <c r="L18" i="1" s="1"/>
  <c r="C20" i="1"/>
  <c r="E20" i="1" s="1"/>
  <c r="E22" i="1" s="1"/>
  <c r="I20" i="1"/>
  <c r="I15" i="1"/>
  <c r="P15" i="1" s="1"/>
  <c r="I13" i="1"/>
  <c r="P13" i="1" s="1"/>
  <c r="I11" i="1"/>
  <c r="P11" i="1" s="1"/>
  <c r="I10" i="1"/>
  <c r="P10" i="1" s="1"/>
  <c r="I9" i="1"/>
  <c r="P9" i="1" s="1"/>
  <c r="I8" i="1"/>
  <c r="P8" i="1" s="1"/>
  <c r="I7" i="1"/>
  <c r="P7" i="1" l="1"/>
  <c r="I22" i="1"/>
  <c r="I19" i="1"/>
  <c r="K17" i="1"/>
  <c r="L17" i="1" s="1"/>
  <c r="K7" i="1"/>
  <c r="L7" i="1" s="1"/>
  <c r="K11" i="1"/>
  <c r="L11" i="1" s="1"/>
  <c r="K20" i="1"/>
  <c r="L20" i="1" s="1"/>
  <c r="K15" i="1"/>
  <c r="L15" i="1" s="1"/>
  <c r="E19" i="1"/>
  <c r="K13" i="1"/>
  <c r="K10" i="1"/>
  <c r="L10" i="1" s="1"/>
  <c r="K9" i="1"/>
  <c r="L9" i="1" s="1"/>
  <c r="K8" i="1"/>
  <c r="L8" i="1" s="1"/>
  <c r="L13" i="1" l="1"/>
  <c r="K22" i="1"/>
  <c r="L22" i="1" s="1"/>
  <c r="K19" i="1"/>
  <c r="L19" i="1" s="1"/>
</calcChain>
</file>

<file path=xl/sharedStrings.xml><?xml version="1.0" encoding="utf-8"?>
<sst xmlns="http://schemas.openxmlformats.org/spreadsheetml/2006/main" count="53" uniqueCount="39">
  <si>
    <t>SPC2807</t>
  </si>
  <si>
    <t>%</t>
  </si>
  <si>
    <t>WB-1056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</si>
  <si>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</si>
  <si>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</si>
  <si>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</si>
  <si>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</si>
  <si>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</si>
  <si>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</si>
  <si>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</si>
  <si>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</si>
  <si>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</si>
  <si>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</si>
  <si>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</si>
  <si>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</si>
  <si>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</si>
  <si>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</si>
  <si>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</si>
  <si>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</si>
  <si>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</si>
  <si>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</si>
  <si>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</si>
  <si>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</si>
  <si>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</si>
  <si>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</si>
  <si>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</si>
  <si>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Lee College</t>
  </si>
  <si>
    <t>RK</t>
  </si>
  <si>
    <t>Transition Duct-Fan to Collector</t>
  </si>
  <si>
    <t>Missing</t>
  </si>
  <si>
    <t>Soft Start Controls</t>
  </si>
  <si>
    <t>Arm Stand</t>
  </si>
  <si>
    <t>Rev.#:</t>
  </si>
  <si>
    <t>LTL Freight</t>
  </si>
  <si>
    <t>Ocean/Inland Freight</t>
  </si>
  <si>
    <t>Sub Total</t>
  </si>
  <si>
    <t>Total</t>
  </si>
  <si>
    <t>Rev. 6=Cost of controls</t>
  </si>
  <si>
    <t>SO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</si>
</sst>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1" fontId="4" fillId="0" borderId="0" xfId="0" applyNumberFormat="1" applyFont="1"/>
    <xf numFmtId="9" fontId="4" fillId="0" borderId="0" xfId="1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0" fontId="0" fillId="0" borderId="0" xfId="0" applyNumberFormat="1"/>
    <xf numFmtId="10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3" workbookViewId="0">
      <selection activeCell="B4" sqref="B4"/>
    </sheetView>
  </sheetViews>
  <sheetFormatPr defaultRowHeight="15" x14ac:dyDescent="0.25"/>
  <cols>
    <col min="1" max="1" width="12.855468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9.7109375" bestFit="1" customWidth="1"/>
  </cols>
  <sheetData>
    <row r="1" spans="1:17" x14ac:dyDescent="0.25">
      <c r="A1" t="s">
        <v>9</v>
      </c>
      <c r="B1" t="s">
        <v>26</v>
      </c>
      <c r="C1" s="4"/>
      <c r="D1" s="4" t="s">
        <v>22</v>
      </c>
      <c r="E1" s="4"/>
      <c r="G1" s="4"/>
      <c r="H1" s="4" t="s">
        <v>19</v>
      </c>
      <c r="I1" s="4"/>
      <c r="K1" s="4" t="s">
        <v>20</v>
      </c>
      <c r="L1" s="4"/>
      <c r="N1" s="4" t="s">
        <v>23</v>
      </c>
      <c r="P1" s="6" t="s">
        <v>24</v>
      </c>
      <c r="Q1" s="4"/>
    </row>
    <row r="2" spans="1:17" x14ac:dyDescent="0.25">
      <c r="A2" t="s">
        <v>10</v>
      </c>
      <c r="B2" s="7">
        <v>42222</v>
      </c>
    </row>
    <row r="3" spans="1:17" x14ac:dyDescent="0.25">
      <c r="A3" t="s">
        <v>38</v>
      </c>
      <c r="B3" s="16">
        <v>22601</v>
      </c>
    </row>
    <row r="4" spans="1:17" x14ac:dyDescent="0.25">
      <c r="A4" t="s">
        <v>25</v>
      </c>
      <c r="B4" t="s">
        <v>27</v>
      </c>
    </row>
    <row r="5" spans="1:17" x14ac:dyDescent="0.25">
      <c r="A5" t="s">
        <v>32</v>
      </c>
      <c r="B5" s="15">
        <v>6</v>
      </c>
    </row>
    <row r="6" spans="1:17" x14ac:dyDescent="0.25">
      <c r="C6" s="3" t="s">
        <v>14</v>
      </c>
      <c r="D6" s="3" t="s">
        <v>16</v>
      </c>
      <c r="E6" s="3" t="s">
        <v>17</v>
      </c>
      <c r="F6" s="3"/>
      <c r="G6" s="3" t="s">
        <v>15</v>
      </c>
      <c r="H6" s="3" t="s">
        <v>16</v>
      </c>
      <c r="I6" s="3" t="s">
        <v>18</v>
      </c>
      <c r="J6" s="3"/>
      <c r="K6" s="3" t="s">
        <v>21</v>
      </c>
      <c r="L6" s="5" t="s">
        <v>1</v>
      </c>
      <c r="N6" s="3" t="s">
        <v>21</v>
      </c>
      <c r="P6" t="s">
        <v>21</v>
      </c>
      <c r="Q6" t="s">
        <v>1</v>
      </c>
    </row>
    <row r="7" spans="1:17" x14ac:dyDescent="0.25">
      <c r="A7" t="s">
        <v>11</v>
      </c>
      <c r="B7" t="s">
        <v>0</v>
      </c>
      <c r="C7">
        <v>2147</v>
      </c>
      <c r="D7">
        <v>1</v>
      </c>
      <c r="E7" s="10">
        <f>D7*C7</f>
        <v>2147</v>
      </c>
      <c r="G7">
        <v>4579</v>
      </c>
      <c r="H7">
        <v>1</v>
      </c>
      <c r="I7">
        <f t="shared" ref="I7:I18" si="0">D7*G7</f>
        <v>4579</v>
      </c>
      <c r="K7" s="10">
        <f t="shared" ref="K7:K17" si="1">I7-E7</f>
        <v>2432</v>
      </c>
      <c r="L7" s="2">
        <f t="shared" ref="L7:L17" si="2">K7/E7</f>
        <v>1.1327433628318584</v>
      </c>
      <c r="N7">
        <v>2147</v>
      </c>
      <c r="P7">
        <f>I7-N7</f>
        <v>2432</v>
      </c>
      <c r="Q7" s="17">
        <f>P7/N7</f>
        <v>1.1327433628318584</v>
      </c>
    </row>
    <row r="8" spans="1:17" x14ac:dyDescent="0.25">
      <c r="A8" t="s">
        <v>11</v>
      </c>
      <c r="B8" t="s">
        <v>2</v>
      </c>
      <c r="C8">
        <v>1152</v>
      </c>
      <c r="D8">
        <v>90</v>
      </c>
      <c r="E8" s="10">
        <f t="shared" ref="E8:E18" si="3">D8*C8</f>
        <v>103680</v>
      </c>
      <c r="G8">
        <v>1801</v>
      </c>
      <c r="H8">
        <v>90</v>
      </c>
      <c r="I8">
        <f t="shared" si="0"/>
        <v>162090</v>
      </c>
      <c r="K8" s="10">
        <f t="shared" si="1"/>
        <v>58410</v>
      </c>
      <c r="L8" s="2">
        <f t="shared" si="2"/>
        <v>0.56336805555555558</v>
      </c>
      <c r="N8">
        <v>95357</v>
      </c>
      <c r="P8">
        <f t="shared" ref="P8:P17" si="4">I8-N8</f>
        <v>66733</v>
      </c>
      <c r="Q8" s="17">
        <f t="shared" ref="Q8:Q20" si="5">P8/N8</f>
        <v>0.69982277127006931</v>
      </c>
    </row>
    <row r="9" spans="1:17" x14ac:dyDescent="0.25">
      <c r="A9" t="s">
        <v>11</v>
      </c>
      <c r="B9" t="s">
        <v>3</v>
      </c>
      <c r="C9">
        <v>299</v>
      </c>
      <c r="D9">
        <v>90</v>
      </c>
      <c r="E9" s="10">
        <f t="shared" si="3"/>
        <v>26910</v>
      </c>
      <c r="G9">
        <v>636</v>
      </c>
      <c r="H9">
        <v>90</v>
      </c>
      <c r="I9">
        <f t="shared" si="0"/>
        <v>57240</v>
      </c>
      <c r="K9" s="10">
        <f t="shared" si="1"/>
        <v>30330</v>
      </c>
      <c r="L9" s="2">
        <f t="shared" si="2"/>
        <v>1.1270903010033444</v>
      </c>
      <c r="N9">
        <v>29880</v>
      </c>
      <c r="P9">
        <f t="shared" si="4"/>
        <v>27360</v>
      </c>
      <c r="Q9" s="17">
        <f t="shared" si="5"/>
        <v>0.91566265060240959</v>
      </c>
    </row>
    <row r="10" spans="1:17" x14ac:dyDescent="0.25">
      <c r="A10" t="s">
        <v>11</v>
      </c>
      <c r="B10" t="s">
        <v>4</v>
      </c>
      <c r="C10">
        <v>30</v>
      </c>
      <c r="D10">
        <v>90</v>
      </c>
      <c r="E10" s="10">
        <f t="shared" si="3"/>
        <v>2700</v>
      </c>
      <c r="G10">
        <v>91</v>
      </c>
      <c r="H10">
        <v>90</v>
      </c>
      <c r="I10">
        <f t="shared" si="0"/>
        <v>8190</v>
      </c>
      <c r="K10" s="10">
        <f t="shared" si="1"/>
        <v>5490</v>
      </c>
      <c r="L10" s="2">
        <f t="shared" si="2"/>
        <v>2.0333333333333332</v>
      </c>
      <c r="N10">
        <v>2700</v>
      </c>
      <c r="P10">
        <f t="shared" si="4"/>
        <v>5490</v>
      </c>
      <c r="Q10" s="17">
        <f t="shared" si="5"/>
        <v>2.0333333333333332</v>
      </c>
    </row>
    <row r="11" spans="1:17" x14ac:dyDescent="0.25">
      <c r="A11" t="s">
        <v>11</v>
      </c>
      <c r="B11" t="s">
        <v>5</v>
      </c>
      <c r="C11" s="10">
        <v>23.4</v>
      </c>
      <c r="D11">
        <v>90</v>
      </c>
      <c r="E11" s="10">
        <f t="shared" si="3"/>
        <v>2106</v>
      </c>
      <c r="G11">
        <v>69</v>
      </c>
      <c r="H11">
        <v>90</v>
      </c>
      <c r="I11">
        <f t="shared" si="0"/>
        <v>6210</v>
      </c>
      <c r="K11" s="10">
        <f t="shared" si="1"/>
        <v>4104</v>
      </c>
      <c r="L11" s="2">
        <f t="shared" si="2"/>
        <v>1.9487179487179487</v>
      </c>
      <c r="N11">
        <v>2340</v>
      </c>
      <c r="P11">
        <f t="shared" si="4"/>
        <v>3870</v>
      </c>
      <c r="Q11" s="17">
        <f t="shared" si="5"/>
        <v>1.6538461538461537</v>
      </c>
    </row>
    <row r="12" spans="1:17" x14ac:dyDescent="0.25">
      <c r="A12" t="s">
        <v>11</v>
      </c>
      <c r="B12" t="s">
        <v>31</v>
      </c>
      <c r="C12" s="10">
        <v>16.2</v>
      </c>
      <c r="D12">
        <v>90</v>
      </c>
      <c r="E12" s="10">
        <f t="shared" si="3"/>
        <v>1458</v>
      </c>
      <c r="G12">
        <v>0</v>
      </c>
      <c r="H12">
        <v>90</v>
      </c>
      <c r="I12">
        <f t="shared" si="0"/>
        <v>0</v>
      </c>
      <c r="K12" s="10">
        <f t="shared" si="1"/>
        <v>-1458</v>
      </c>
      <c r="L12" s="2">
        <f t="shared" si="2"/>
        <v>-1</v>
      </c>
      <c r="N12">
        <v>1620</v>
      </c>
      <c r="P12">
        <f t="shared" si="4"/>
        <v>-1620</v>
      </c>
      <c r="Q12" s="17">
        <f t="shared" si="5"/>
        <v>-1</v>
      </c>
    </row>
    <row r="13" spans="1:17" x14ac:dyDescent="0.25">
      <c r="A13" t="s">
        <v>11</v>
      </c>
      <c r="B13" t="s">
        <v>6</v>
      </c>
      <c r="C13">
        <v>38656</v>
      </c>
      <c r="D13">
        <v>1</v>
      </c>
      <c r="E13" s="10">
        <f t="shared" si="3"/>
        <v>38656</v>
      </c>
      <c r="G13">
        <v>41950</v>
      </c>
      <c r="H13">
        <v>1</v>
      </c>
      <c r="I13">
        <f t="shared" si="0"/>
        <v>41950</v>
      </c>
      <c r="K13" s="10">
        <f t="shared" si="1"/>
        <v>3294</v>
      </c>
      <c r="L13" s="2">
        <f t="shared" si="2"/>
        <v>8.5213162251655636E-2</v>
      </c>
      <c r="N13">
        <v>38656</v>
      </c>
      <c r="P13">
        <f t="shared" si="4"/>
        <v>3294</v>
      </c>
      <c r="Q13" s="17">
        <f t="shared" si="5"/>
        <v>8.5213162251655636E-2</v>
      </c>
    </row>
    <row r="14" spans="1:17" x14ac:dyDescent="0.25">
      <c r="A14" s="8" t="s">
        <v>29</v>
      </c>
      <c r="B14" s="8" t="s">
        <v>30</v>
      </c>
      <c r="C14" s="8">
        <v>4838</v>
      </c>
      <c r="D14">
        <v>1</v>
      </c>
      <c r="E14" s="10">
        <f t="shared" si="3"/>
        <v>4838</v>
      </c>
      <c r="G14">
        <v>0</v>
      </c>
      <c r="H14">
        <v>0</v>
      </c>
      <c r="I14">
        <f t="shared" si="0"/>
        <v>0</v>
      </c>
      <c r="K14" s="10">
        <f t="shared" ref="K14" si="6">I14-E14</f>
        <v>-4838</v>
      </c>
      <c r="L14" s="2">
        <f t="shared" ref="L14" si="7">K14/E14</f>
        <v>-1</v>
      </c>
      <c r="N14">
        <v>4838</v>
      </c>
      <c r="P14">
        <f t="shared" si="4"/>
        <v>-4838</v>
      </c>
      <c r="Q14" s="17">
        <f t="shared" si="5"/>
        <v>-1</v>
      </c>
    </row>
    <row r="15" spans="1:17" x14ac:dyDescent="0.25">
      <c r="A15" t="s">
        <v>11</v>
      </c>
      <c r="B15" t="s">
        <v>7</v>
      </c>
      <c r="C15">
        <v>50209</v>
      </c>
      <c r="D15">
        <v>1</v>
      </c>
      <c r="E15" s="10">
        <f t="shared" si="3"/>
        <v>50209</v>
      </c>
      <c r="G15">
        <v>53350</v>
      </c>
      <c r="H15">
        <v>1</v>
      </c>
      <c r="I15">
        <f t="shared" si="0"/>
        <v>53350</v>
      </c>
      <c r="K15" s="10">
        <f t="shared" si="1"/>
        <v>3141</v>
      </c>
      <c r="L15" s="2">
        <f t="shared" si="2"/>
        <v>6.2558505447230572E-2</v>
      </c>
      <c r="N15">
        <v>50209</v>
      </c>
      <c r="P15">
        <f t="shared" si="4"/>
        <v>3141</v>
      </c>
      <c r="Q15" s="17">
        <f t="shared" si="5"/>
        <v>6.2558505447230572E-2</v>
      </c>
    </row>
    <row r="16" spans="1:17" x14ac:dyDescent="0.25">
      <c r="A16" s="8" t="s">
        <v>29</v>
      </c>
      <c r="B16" s="8" t="s">
        <v>30</v>
      </c>
      <c r="C16" s="8">
        <v>5690</v>
      </c>
      <c r="D16">
        <v>1</v>
      </c>
      <c r="E16" s="10">
        <f t="shared" si="3"/>
        <v>5690</v>
      </c>
      <c r="G16">
        <v>0</v>
      </c>
      <c r="H16">
        <v>0</v>
      </c>
      <c r="I16">
        <f t="shared" si="0"/>
        <v>0</v>
      </c>
      <c r="K16" s="10">
        <f t="shared" ref="K16" si="8">I16-E16</f>
        <v>-5690</v>
      </c>
      <c r="L16" s="2">
        <f t="shared" ref="L16" si="9">K16/E16</f>
        <v>-1</v>
      </c>
      <c r="N16">
        <v>5690</v>
      </c>
      <c r="P16">
        <f t="shared" si="4"/>
        <v>-5690</v>
      </c>
      <c r="Q16" s="17">
        <f t="shared" si="5"/>
        <v>-1</v>
      </c>
    </row>
    <row r="17" spans="1:17" x14ac:dyDescent="0.25">
      <c r="A17" t="s">
        <v>12</v>
      </c>
      <c r="B17" t="s">
        <v>8</v>
      </c>
      <c r="C17" s="8">
        <v>15210</v>
      </c>
      <c r="D17">
        <v>1</v>
      </c>
      <c r="E17" s="10">
        <f t="shared" si="3"/>
        <v>15210</v>
      </c>
      <c r="G17">
        <v>9923</v>
      </c>
      <c r="H17">
        <v>1</v>
      </c>
      <c r="I17">
        <v>9923</v>
      </c>
      <c r="K17" s="10">
        <f t="shared" si="1"/>
        <v>-5287</v>
      </c>
      <c r="L17" s="2">
        <f t="shared" si="2"/>
        <v>-0.34760026298487839</v>
      </c>
      <c r="N17">
        <v>8897</v>
      </c>
      <c r="P17">
        <f t="shared" si="4"/>
        <v>1026</v>
      </c>
      <c r="Q17" s="17">
        <f t="shared" si="5"/>
        <v>0.11531977070922783</v>
      </c>
    </row>
    <row r="18" spans="1:17" x14ac:dyDescent="0.25">
      <c r="A18" s="8" t="s">
        <v>29</v>
      </c>
      <c r="B18" s="8" t="s">
        <v>28</v>
      </c>
      <c r="C18">
        <v>3500</v>
      </c>
      <c r="D18">
        <v>1</v>
      </c>
      <c r="E18" s="10">
        <f t="shared" si="3"/>
        <v>3500</v>
      </c>
      <c r="G18">
        <v>0</v>
      </c>
      <c r="H18">
        <v>0</v>
      </c>
      <c r="I18">
        <f t="shared" si="0"/>
        <v>0</v>
      </c>
      <c r="K18" s="10">
        <f t="shared" ref="K18" si="10">I18-E18</f>
        <v>-3500</v>
      </c>
      <c r="L18" s="2">
        <f t="shared" ref="L18" si="11">K18/E18</f>
        <v>-1</v>
      </c>
      <c r="Q18" s="17" t="e">
        <f t="shared" si="5"/>
        <v>#DIV/0!</v>
      </c>
    </row>
    <row r="19" spans="1:17" s="12" customFormat="1" ht="18.75" x14ac:dyDescent="0.3">
      <c r="B19" s="12" t="s">
        <v>35</v>
      </c>
      <c r="E19" s="13">
        <f>SUM(E7:E18)</f>
        <v>257104</v>
      </c>
      <c r="I19" s="12">
        <f>SUM(I7:I18)</f>
        <v>343532</v>
      </c>
      <c r="K19" s="13">
        <f>I19-E19</f>
        <v>86428</v>
      </c>
      <c r="L19" s="14">
        <f>K19/E19</f>
        <v>0.3361596863526044</v>
      </c>
      <c r="N19" s="12">
        <f>SUM(N7:N18)</f>
        <v>242334</v>
      </c>
      <c r="P19" s="12">
        <f>SUM(P7:P18)</f>
        <v>101198</v>
      </c>
      <c r="Q19" s="18">
        <f t="shared" si="5"/>
        <v>0.41759720055790767</v>
      </c>
    </row>
    <row r="20" spans="1:17" x14ac:dyDescent="0.25">
      <c r="A20" t="s">
        <v>13</v>
      </c>
      <c r="B20" t="s">
        <v>33</v>
      </c>
      <c r="C20">
        <f>2760+10000</f>
        <v>12760</v>
      </c>
      <c r="D20">
        <v>1</v>
      </c>
      <c r="E20" s="10">
        <f>D20*C20</f>
        <v>12760</v>
      </c>
      <c r="G20">
        <v>23850</v>
      </c>
      <c r="H20">
        <v>1</v>
      </c>
      <c r="I20">
        <f>D20*G20</f>
        <v>23850</v>
      </c>
      <c r="K20" s="10">
        <f>I20-E20</f>
        <v>11090</v>
      </c>
      <c r="L20" s="2">
        <f>K20/E20</f>
        <v>0.86912225705329149</v>
      </c>
      <c r="N20">
        <v>12760</v>
      </c>
      <c r="P20">
        <f t="shared" ref="P20" si="12">I20-N20</f>
        <v>11090</v>
      </c>
      <c r="Q20" s="17">
        <f t="shared" si="5"/>
        <v>0.86912225705329149</v>
      </c>
    </row>
    <row r="21" spans="1:17" ht="30" x14ac:dyDescent="0.25">
      <c r="A21" s="11" t="s">
        <v>34</v>
      </c>
      <c r="C21">
        <v>22240</v>
      </c>
      <c r="D21">
        <v>1</v>
      </c>
      <c r="E21" s="10">
        <f>SUM(E7:E12)*0.16</f>
        <v>22240.16</v>
      </c>
      <c r="I21">
        <v>0</v>
      </c>
      <c r="K21" s="10">
        <f>I21-E21</f>
        <v>-22240.16</v>
      </c>
      <c r="L21" s="2">
        <f>K21/E21</f>
        <v>-1</v>
      </c>
      <c r="N21">
        <v>22240</v>
      </c>
      <c r="P21">
        <f t="shared" ref="P21" si="13">I21-N21</f>
        <v>-22240</v>
      </c>
    </row>
    <row r="22" spans="1:17" s="12" customFormat="1" ht="18.75" x14ac:dyDescent="0.3">
      <c r="B22" s="12" t="s">
        <v>36</v>
      </c>
      <c r="E22" s="13">
        <f>SUM(E7:E18,E20:E21)</f>
        <v>292104.15999999997</v>
      </c>
      <c r="I22" s="13">
        <f>SUM(I7:I18,I20:I21)</f>
        <v>367382</v>
      </c>
      <c r="K22" s="13">
        <f>SUM(K7:K18,K20:K21)</f>
        <v>75277.84</v>
      </c>
      <c r="L22" s="14">
        <f>K22/E22</f>
        <v>0.25770889397809332</v>
      </c>
      <c r="N22" s="12">
        <f>SUM(N19:N21)</f>
        <v>277334</v>
      </c>
      <c r="P22" s="12">
        <f>SUM(P19:P21)</f>
        <v>90048</v>
      </c>
      <c r="Q22" s="18">
        <f t="shared" ref="Q22" si="14">P22/N22</f>
        <v>0.32469152718382888</v>
      </c>
    </row>
    <row r="23" spans="1:17" x14ac:dyDescent="0.25">
      <c r="B23" s="9"/>
    </row>
    <row r="25" spans="1:17" x14ac:dyDescent="0.25">
      <c r="B25" t="s">
        <v>37</v>
      </c>
      <c r="L25" s="1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7" spans="12:12" x14ac:dyDescent="0.25">
      <c r="L37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2015-04-01T15:50:32Z</cp:lastPrinted>
  <dcterms:created xsi:type="dcterms:W3CDTF">2015-02-25T16:23:54Z</dcterms:created>
  <dcterms:modified xsi:type="dcterms:W3CDTF">2015-08-06T20:48:00Z</dcterms:modified>
</cp:coreProperties>
</file>