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Q12" i="1"/>
  <c r="Q13" i="1"/>
  <c r="Q14" i="1"/>
  <c r="Q15" i="1"/>
  <c r="Q16" i="1"/>
  <c r="Q17" i="1"/>
  <c r="Q18" i="1"/>
  <c r="Q19" i="1"/>
  <c r="Q11" i="1"/>
  <c r="L24" i="1" l="1"/>
  <c r="L21" i="1"/>
  <c r="N12" i="1" l="1"/>
  <c r="N13" i="1"/>
  <c r="N14" i="1"/>
  <c r="N15" i="1"/>
  <c r="N16" i="1"/>
  <c r="N17" i="1"/>
  <c r="N18" i="1"/>
  <c r="N19" i="1"/>
  <c r="N11" i="1"/>
  <c r="N21" i="1" l="1"/>
  <c r="N24" i="1" s="1"/>
  <c r="P24" i="1" s="1"/>
  <c r="Q24" i="1" s="1"/>
  <c r="I17" i="1" l="1"/>
  <c r="K17" i="1" s="1"/>
  <c r="L17" i="1" s="1"/>
  <c r="E17" i="1"/>
  <c r="P17" i="1" l="1"/>
  <c r="P20" i="1" l="1"/>
  <c r="Q20" i="1" s="1"/>
  <c r="I14" i="1" l="1"/>
  <c r="P14" i="1" s="1"/>
  <c r="E12" i="1" l="1"/>
  <c r="E13" i="1"/>
  <c r="E14" i="1"/>
  <c r="E15" i="1"/>
  <c r="E16" i="1"/>
  <c r="E18" i="1"/>
  <c r="E19" i="1"/>
  <c r="E20" i="1"/>
  <c r="E11" i="1"/>
  <c r="I20" i="1" l="1"/>
  <c r="I19" i="1"/>
  <c r="P19" i="1" s="1"/>
  <c r="I18" i="1"/>
  <c r="P18" i="1" s="1"/>
  <c r="I16" i="1"/>
  <c r="P16" i="1" s="1"/>
  <c r="I15" i="1"/>
  <c r="P15" i="1" s="1"/>
  <c r="I13" i="1"/>
  <c r="P13" i="1" s="1"/>
  <c r="I12" i="1"/>
  <c r="P12" i="1" s="1"/>
  <c r="I11" i="1"/>
  <c r="P11" i="1" s="1"/>
  <c r="I21" i="1" l="1"/>
  <c r="K19" i="1"/>
  <c r="L19" i="1" s="1"/>
  <c r="K11" i="1"/>
  <c r="K20" i="1"/>
  <c r="L20" i="1" s="1"/>
  <c r="K18" i="1"/>
  <c r="L18" i="1" s="1"/>
  <c r="E21" i="1"/>
  <c r="E24" i="1" s="1"/>
  <c r="K16" i="1"/>
  <c r="L16" i="1" s="1"/>
  <c r="K15" i="1"/>
  <c r="L15" i="1" s="1"/>
  <c r="K14" i="1"/>
  <c r="L14" i="1" s="1"/>
  <c r="K13" i="1"/>
  <c r="L13" i="1" s="1"/>
  <c r="K12" i="1"/>
  <c r="L12" i="1" s="1"/>
  <c r="P21" i="1" l="1"/>
  <c r="Q21" i="1" s="1"/>
  <c r="I24" i="1"/>
  <c r="L11" i="1"/>
  <c r="K24" i="1"/>
  <c r="K21" i="1"/>
</calcChain>
</file>

<file path=xl/sharedStrings.xml><?xml version="1.0" encoding="utf-8"?>
<sst xmlns="http://schemas.openxmlformats.org/spreadsheetml/2006/main" count="49" uniqueCount="39">
  <si>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</si>
  <si>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</si>
  <si>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</si>
  <si>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</si>
  <si>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</si>
  <si>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</si>
  <si>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</si>
  <si>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</si>
  <si>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</si>
  <si>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</si>
  <si>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</si>
  <si>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</si>
  <si>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</si>
  <si>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</si>
  <si>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</si>
  <si>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</si>
  <si>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</si>
  <si>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</si>
  <si>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</si>
  <si>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</si>
  <si>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</si>
  <si>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</si>
  <si>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</si>
  <si>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</si>
  <si>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</si>
  <si>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</si>
  <si>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Butler-Rosedale,PA</t>
  </si>
  <si>
    <t>MTC</t>
  </si>
  <si>
    <t>SDC-AT-3-24</t>
  </si>
  <si>
    <t>Hardware</t>
  </si>
  <si>
    <t>WB-1055 (Merchant 1)</t>
  </si>
  <si>
    <t>Spiral Duct (US Duct)</t>
  </si>
  <si>
    <t>ARM 1620 (Stock)</t>
  </si>
  <si>
    <t>SDT-180 (SM)</t>
  </si>
  <si>
    <t>Bracket BR-006 (Triangle)</t>
  </si>
  <si>
    <t>Plenum (Triangle)</t>
  </si>
  <si>
    <t>Avani*</t>
  </si>
  <si>
    <t>*Install took 18 days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</si>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</sst>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0" fontId="0" fillId="2" borderId="7" xfId="0" applyFill="1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2" fillId="0" borderId="0" xfId="0" applyFont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0" fillId="0" borderId="10" xfId="0" applyNumberFormat="1" applyBorder="1"/>
    <xf numFmtId="1" fontId="2" fillId="0" borderId="10" xfId="0" applyNumberFormat="1" applyFont="1" applyBorder="1"/>
    <xf numFmtId="9" fontId="3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6" fillId="0" borderId="6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A4" workbookViewId="0">
      <selection activeCell="B9" sqref="B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style="3" customWidth="1"/>
    <col min="17" max="17" width="9.5703125" style="3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42208</v>
      </c>
    </row>
    <row r="6" spans="1:17" x14ac:dyDescent="0.25">
      <c r="A6" t="s">
        <v>25</v>
      </c>
      <c r="B6" s="36" t="s">
        <v>38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22345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19" t="s">
        <v>15</v>
      </c>
      <c r="O9" s="20"/>
      <c r="P9" s="25" t="s">
        <v>16</v>
      </c>
      <c r="Q9" s="26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1" t="s">
        <v>13</v>
      </c>
      <c r="O10" s="22"/>
      <c r="P10" s="27" t="s">
        <v>13</v>
      </c>
      <c r="Q10" s="28" t="s">
        <v>0</v>
      </c>
    </row>
    <row r="11" spans="1:17" x14ac:dyDescent="0.25">
      <c r="A11" t="s">
        <v>3</v>
      </c>
      <c r="B11" t="s">
        <v>28</v>
      </c>
      <c r="C11">
        <v>31808</v>
      </c>
      <c r="D11">
        <v>1</v>
      </c>
      <c r="E11" s="9">
        <f>D11*C11</f>
        <v>31808</v>
      </c>
      <c r="G11">
        <v>39145</v>
      </c>
      <c r="H11">
        <v>1</v>
      </c>
      <c r="I11">
        <f t="shared" ref="I11:I20" si="0">D11*G11</f>
        <v>39145</v>
      </c>
      <c r="K11">
        <f t="shared" ref="K11:K20" si="1">I11-E11</f>
        <v>7337</v>
      </c>
      <c r="L11" s="2">
        <f t="shared" ref="L11:L20" si="2">K11/E11</f>
        <v>0.23066524144869216</v>
      </c>
      <c r="N11" s="32">
        <f>E11</f>
        <v>31808</v>
      </c>
      <c r="O11" s="22"/>
      <c r="P11" s="27">
        <f>I11-N11</f>
        <v>7337</v>
      </c>
      <c r="Q11" s="37">
        <f>P11/N11</f>
        <v>0.23066524144869216</v>
      </c>
    </row>
    <row r="12" spans="1:17" x14ac:dyDescent="0.25">
      <c r="A12" t="s">
        <v>3</v>
      </c>
      <c r="B12" t="s">
        <v>30</v>
      </c>
      <c r="C12">
        <v>1585</v>
      </c>
      <c r="D12">
        <v>18</v>
      </c>
      <c r="E12" s="9">
        <f t="shared" ref="E12:E20" si="3">D12*C12</f>
        <v>28530</v>
      </c>
      <c r="G12">
        <v>1995</v>
      </c>
      <c r="H12">
        <v>18</v>
      </c>
      <c r="I12">
        <f t="shared" si="0"/>
        <v>35910</v>
      </c>
      <c r="K12">
        <f t="shared" si="1"/>
        <v>7380</v>
      </c>
      <c r="L12" s="2">
        <f t="shared" si="2"/>
        <v>0.25867507886435331</v>
      </c>
      <c r="N12" s="32">
        <f t="shared" ref="N12:N19" si="4">E12</f>
        <v>28530</v>
      </c>
      <c r="O12" s="22"/>
      <c r="P12" s="27">
        <f t="shared" ref="P12:P23" si="5">I12-N12</f>
        <v>7380</v>
      </c>
      <c r="Q12" s="37">
        <f t="shared" ref="Q12:Q19" si="6">P12/N12</f>
        <v>0.25867507886435331</v>
      </c>
    </row>
    <row r="13" spans="1:17" x14ac:dyDescent="0.25">
      <c r="A13" t="s">
        <v>3</v>
      </c>
      <c r="B13" t="s">
        <v>32</v>
      </c>
      <c r="C13">
        <v>332</v>
      </c>
      <c r="D13">
        <v>18</v>
      </c>
      <c r="E13" s="9">
        <f t="shared" si="3"/>
        <v>5976</v>
      </c>
      <c r="G13">
        <v>725.8</v>
      </c>
      <c r="H13">
        <v>18</v>
      </c>
      <c r="I13">
        <f t="shared" si="0"/>
        <v>13064.4</v>
      </c>
      <c r="K13">
        <f t="shared" si="1"/>
        <v>7088.4</v>
      </c>
      <c r="L13" s="2">
        <f t="shared" si="2"/>
        <v>1.1861445783132529</v>
      </c>
      <c r="N13" s="32">
        <f t="shared" si="4"/>
        <v>5976</v>
      </c>
      <c r="O13" s="22"/>
      <c r="P13" s="27">
        <f t="shared" si="5"/>
        <v>7088.4</v>
      </c>
      <c r="Q13" s="37">
        <f t="shared" si="6"/>
        <v>1.1861445783132529</v>
      </c>
    </row>
    <row r="14" spans="1:17" x14ac:dyDescent="0.25">
      <c r="A14" t="s">
        <v>3</v>
      </c>
      <c r="B14" t="s">
        <v>34</v>
      </c>
      <c r="C14">
        <v>35</v>
      </c>
      <c r="D14">
        <v>18</v>
      </c>
      <c r="E14" s="9">
        <f t="shared" si="3"/>
        <v>630</v>
      </c>
      <c r="G14">
        <v>78.849999999999994</v>
      </c>
      <c r="H14">
        <v>18</v>
      </c>
      <c r="I14">
        <f t="shared" si="0"/>
        <v>1419.3</v>
      </c>
      <c r="K14">
        <f t="shared" si="1"/>
        <v>789.3</v>
      </c>
      <c r="L14" s="2">
        <f t="shared" si="2"/>
        <v>1.2528571428571429</v>
      </c>
      <c r="N14" s="32">
        <f t="shared" si="4"/>
        <v>630</v>
      </c>
      <c r="O14" s="22"/>
      <c r="P14" s="27">
        <f t="shared" si="5"/>
        <v>789.3</v>
      </c>
      <c r="Q14" s="37">
        <f t="shared" si="6"/>
        <v>1.2528571428571429</v>
      </c>
    </row>
    <row r="15" spans="1:17" x14ac:dyDescent="0.25">
      <c r="A15" t="s">
        <v>3</v>
      </c>
      <c r="B15" t="s">
        <v>33</v>
      </c>
      <c r="C15">
        <v>700</v>
      </c>
      <c r="D15">
        <v>3</v>
      </c>
      <c r="E15" s="9">
        <f t="shared" si="3"/>
        <v>2100</v>
      </c>
      <c r="G15">
        <v>1374</v>
      </c>
      <c r="H15">
        <v>3</v>
      </c>
      <c r="I15">
        <f t="shared" si="0"/>
        <v>4122</v>
      </c>
      <c r="K15">
        <f t="shared" si="1"/>
        <v>2022</v>
      </c>
      <c r="L15" s="2">
        <f t="shared" si="2"/>
        <v>0.96285714285714286</v>
      </c>
      <c r="N15" s="32">
        <f t="shared" si="4"/>
        <v>2100</v>
      </c>
      <c r="O15" s="22"/>
      <c r="P15" s="27">
        <f t="shared" si="5"/>
        <v>2022</v>
      </c>
      <c r="Q15" s="37">
        <f t="shared" si="6"/>
        <v>0.96285714285714286</v>
      </c>
    </row>
    <row r="16" spans="1:17" x14ac:dyDescent="0.25">
      <c r="A16" t="s">
        <v>3</v>
      </c>
      <c r="B16" t="s">
        <v>31</v>
      </c>
      <c r="C16">
        <v>14484</v>
      </c>
      <c r="D16">
        <v>1</v>
      </c>
      <c r="E16" s="9">
        <f t="shared" si="3"/>
        <v>14484</v>
      </c>
      <c r="G16">
        <v>26876</v>
      </c>
      <c r="H16">
        <v>1</v>
      </c>
      <c r="I16">
        <f t="shared" si="0"/>
        <v>26876</v>
      </c>
      <c r="K16">
        <f t="shared" si="1"/>
        <v>12392</v>
      </c>
      <c r="L16" s="2">
        <f t="shared" si="2"/>
        <v>0.85556476111571389</v>
      </c>
      <c r="N16" s="32">
        <f t="shared" si="4"/>
        <v>14484</v>
      </c>
      <c r="O16" s="22"/>
      <c r="P16" s="27">
        <f t="shared" si="5"/>
        <v>12392</v>
      </c>
      <c r="Q16" s="37">
        <f t="shared" si="6"/>
        <v>0.85556476111571389</v>
      </c>
    </row>
    <row r="17" spans="1:17" x14ac:dyDescent="0.25">
      <c r="B17" t="s">
        <v>35</v>
      </c>
      <c r="C17">
        <v>2800</v>
      </c>
      <c r="D17">
        <v>1</v>
      </c>
      <c r="E17" s="9">
        <f t="shared" si="3"/>
        <v>2800</v>
      </c>
      <c r="G17">
        <v>0</v>
      </c>
      <c r="H17">
        <v>1</v>
      </c>
      <c r="I17">
        <f t="shared" si="0"/>
        <v>0</v>
      </c>
      <c r="K17">
        <f t="shared" si="1"/>
        <v>-2800</v>
      </c>
      <c r="L17" s="2">
        <f t="shared" si="2"/>
        <v>-1</v>
      </c>
      <c r="N17" s="32">
        <f t="shared" si="4"/>
        <v>2800</v>
      </c>
      <c r="O17" s="22"/>
      <c r="P17" s="30">
        <f t="shared" si="5"/>
        <v>-2800</v>
      </c>
      <c r="Q17" s="37">
        <f t="shared" si="6"/>
        <v>-1</v>
      </c>
    </row>
    <row r="18" spans="1:17" x14ac:dyDescent="0.25">
      <c r="A18" t="s">
        <v>3</v>
      </c>
      <c r="B18" t="s">
        <v>29</v>
      </c>
      <c r="C18">
        <v>59</v>
      </c>
      <c r="D18">
        <v>1</v>
      </c>
      <c r="E18" s="9">
        <f t="shared" si="3"/>
        <v>59</v>
      </c>
      <c r="G18">
        <v>0</v>
      </c>
      <c r="H18">
        <v>1</v>
      </c>
      <c r="I18">
        <f t="shared" si="0"/>
        <v>0</v>
      </c>
      <c r="K18">
        <f t="shared" si="1"/>
        <v>-59</v>
      </c>
      <c r="L18" s="2">
        <f t="shared" si="2"/>
        <v>-1</v>
      </c>
      <c r="N18" s="32">
        <f t="shared" si="4"/>
        <v>59</v>
      </c>
      <c r="O18" s="22"/>
      <c r="P18" s="27">
        <f t="shared" si="5"/>
        <v>-59</v>
      </c>
      <c r="Q18" s="37">
        <f t="shared" si="6"/>
        <v>-1</v>
      </c>
    </row>
    <row r="19" spans="1:17" x14ac:dyDescent="0.25">
      <c r="A19" t="s">
        <v>4</v>
      </c>
      <c r="B19" t="s">
        <v>36</v>
      </c>
      <c r="C19">
        <v>32400</v>
      </c>
      <c r="D19">
        <v>1</v>
      </c>
      <c r="E19" s="9">
        <f t="shared" si="3"/>
        <v>32400</v>
      </c>
      <c r="G19">
        <v>17400</v>
      </c>
      <c r="H19">
        <v>1</v>
      </c>
      <c r="I19">
        <f t="shared" si="0"/>
        <v>17400</v>
      </c>
      <c r="K19">
        <f t="shared" si="1"/>
        <v>-15000</v>
      </c>
      <c r="L19" s="2">
        <f t="shared" si="2"/>
        <v>-0.46296296296296297</v>
      </c>
      <c r="N19" s="32">
        <f t="shared" si="4"/>
        <v>32400</v>
      </c>
      <c r="O19" s="22"/>
      <c r="P19" s="27">
        <f t="shared" si="5"/>
        <v>-15000</v>
      </c>
      <c r="Q19" s="37">
        <f t="shared" si="6"/>
        <v>-0.46296296296296297</v>
      </c>
    </row>
    <row r="20" spans="1:17" x14ac:dyDescent="0.25">
      <c r="A20" t="s">
        <v>5</v>
      </c>
      <c r="E20" s="9">
        <f t="shared" si="3"/>
        <v>0</v>
      </c>
      <c r="I20">
        <f t="shared" si="0"/>
        <v>0</v>
      </c>
      <c r="K20">
        <f t="shared" si="1"/>
        <v>0</v>
      </c>
      <c r="L20" s="2" t="e">
        <f t="shared" si="2"/>
        <v>#DIV/0!</v>
      </c>
      <c r="N20" s="23">
        <v>9000</v>
      </c>
      <c r="O20" s="22"/>
      <c r="P20" s="27">
        <f t="shared" si="5"/>
        <v>-9000</v>
      </c>
      <c r="Q20" s="29">
        <f t="shared" ref="Q20" si="7">P20/N20*100</f>
        <v>-100</v>
      </c>
    </row>
    <row r="21" spans="1:17" s="6" customFormat="1" ht="15.75" x14ac:dyDescent="0.25">
      <c r="B21" s="6" t="s">
        <v>20</v>
      </c>
      <c r="E21" s="6">
        <f>SUM(E11:E20)</f>
        <v>118787</v>
      </c>
      <c r="I21" s="11">
        <f>SUM(I11:I20)</f>
        <v>137936.70000000001</v>
      </c>
      <c r="K21" s="6">
        <f>I21-E21</f>
        <v>19149.700000000012</v>
      </c>
      <c r="L21" s="7">
        <f>K21/E21</f>
        <v>0.16121040181164614</v>
      </c>
      <c r="N21" s="33">
        <f>SUM(N11:N20)</f>
        <v>127787</v>
      </c>
      <c r="O21" s="24"/>
      <c r="P21" s="35">
        <f t="shared" si="5"/>
        <v>10149.700000000012</v>
      </c>
      <c r="Q21" s="34">
        <f>P21/N21</f>
        <v>7.9426702246707503E-2</v>
      </c>
    </row>
    <row r="22" spans="1:17" x14ac:dyDescent="0.25">
      <c r="A22" t="s">
        <v>21</v>
      </c>
      <c r="E22">
        <v>0</v>
      </c>
      <c r="N22" s="23"/>
      <c r="O22" s="22"/>
      <c r="P22" s="27"/>
      <c r="Q22" s="28"/>
    </row>
    <row r="23" spans="1:17" ht="30" x14ac:dyDescent="0.25">
      <c r="A23" s="10" t="s">
        <v>22</v>
      </c>
      <c r="C23">
        <v>1930</v>
      </c>
      <c r="D23">
        <v>1</v>
      </c>
      <c r="E23">
        <v>1930</v>
      </c>
      <c r="H23">
        <v>1</v>
      </c>
      <c r="I23">
        <v>0</v>
      </c>
      <c r="N23" s="23">
        <v>1930</v>
      </c>
      <c r="O23" s="22"/>
      <c r="P23" s="27">
        <f t="shared" si="5"/>
        <v>-1930</v>
      </c>
      <c r="Q23" s="37">
        <f t="shared" ref="Q23" si="8">P23/N23</f>
        <v>-1</v>
      </c>
    </row>
    <row r="24" spans="1:17" ht="16.5" thickBot="1" x14ac:dyDescent="0.3">
      <c r="B24" s="6" t="s">
        <v>23</v>
      </c>
      <c r="E24" s="11">
        <f>SUM(E21,E22:E23)</f>
        <v>120717</v>
      </c>
      <c r="F24" s="8"/>
      <c r="G24" s="8"/>
      <c r="H24" s="8"/>
      <c r="I24" s="11">
        <f>SUM(I21,I22:I23)</f>
        <v>137936.70000000001</v>
      </c>
      <c r="J24" s="8"/>
      <c r="K24" s="11">
        <f>SUM(K11:K20,K22:K23)</f>
        <v>19149.699999999997</v>
      </c>
      <c r="L24" s="7">
        <f>K24/E24</f>
        <v>0.15863300115145337</v>
      </c>
      <c r="N24" s="17">
        <f>SUM(N21:N23)</f>
        <v>129717</v>
      </c>
      <c r="O24" s="18"/>
      <c r="P24" s="31">
        <f>I24-N24</f>
        <v>8219.7000000000116</v>
      </c>
      <c r="Q24" s="38">
        <f>P24/N24</f>
        <v>6.3366405328522946E-2</v>
      </c>
    </row>
    <row r="26" spans="1:17" x14ac:dyDescent="0.25">
      <c r="B26" t="s">
        <v>37</v>
      </c>
    </row>
    <row r="28" spans="1:17" x14ac:dyDescent="0.25">
      <c r="L28" s="1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2015-06-11T13:15:46Z</cp:lastPrinted>
  <dcterms:created xsi:type="dcterms:W3CDTF">2015-02-25T16:23:54Z</dcterms:created>
  <dcterms:modified xsi:type="dcterms:W3CDTF">2015-07-23T12:27:30Z</dcterms:modified>
</cp:coreProperties>
</file>