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P18" i="1"/>
  <c r="N16" i="1" l="1"/>
  <c r="N19" i="1" s="1"/>
  <c r="Q8" i="1"/>
  <c r="Q9" i="1"/>
  <c r="Q10" i="1"/>
  <c r="Q12" i="1"/>
  <c r="Q14" i="1"/>
  <c r="Q15" i="1"/>
  <c r="P8" i="1"/>
  <c r="P9" i="1"/>
  <c r="P10" i="1"/>
  <c r="P11" i="1"/>
  <c r="Q11" i="1" s="1"/>
  <c r="P12" i="1"/>
  <c r="P13" i="1"/>
  <c r="P14" i="1"/>
  <c r="P15" i="1"/>
  <c r="Q7" i="1"/>
  <c r="P7" i="1"/>
  <c r="L15" i="1"/>
  <c r="K13" i="1"/>
  <c r="L13" i="1" s="1"/>
  <c r="K14" i="1"/>
  <c r="L14" i="1" s="1"/>
  <c r="K15" i="1"/>
  <c r="P16" i="1" l="1"/>
  <c r="Q16" i="1" s="1"/>
  <c r="Q13" i="1"/>
  <c r="I19" i="1"/>
  <c r="I16" i="1"/>
  <c r="K18" i="1"/>
  <c r="L18" i="1" s="1"/>
  <c r="I17" i="1"/>
  <c r="E17" i="1"/>
  <c r="P19" i="1" l="1"/>
  <c r="Q19" i="1" s="1"/>
  <c r="K17" i="1"/>
  <c r="L17" i="1" s="1"/>
  <c r="I12" i="1" l="1"/>
  <c r="E12" i="1"/>
  <c r="I11" i="1"/>
  <c r="E11" i="1"/>
  <c r="I10" i="1"/>
  <c r="E10" i="1"/>
  <c r="I9" i="1"/>
  <c r="E9" i="1"/>
  <c r="I8" i="1"/>
  <c r="E8" i="1"/>
  <c r="I7" i="1"/>
  <c r="E7" i="1"/>
  <c r="E16" i="1" s="1"/>
  <c r="E19" i="1" l="1"/>
  <c r="K19" i="1" s="1"/>
  <c r="L19" i="1" s="1"/>
  <c r="K16" i="1"/>
  <c r="L16" i="1" s="1"/>
  <c r="K7" i="1"/>
  <c r="L7" i="1" s="1"/>
  <c r="K12" i="1"/>
  <c r="L12" i="1" s="1"/>
  <c r="K11" i="1"/>
  <c r="L11" i="1" s="1"/>
  <c r="K10" i="1"/>
  <c r="L10" i="1" s="1"/>
  <c r="K9" i="1"/>
  <c r="L9" i="1" s="1"/>
  <c r="K8" i="1"/>
  <c r="L8" i="1" s="1"/>
</calcChain>
</file>

<file path=xl/sharedStrings.xml><?xml version="1.0" encoding="utf-8"?>
<sst xmlns="http://schemas.openxmlformats.org/spreadsheetml/2006/main" count="46" uniqueCount="36">
  <si>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</si>
  <si>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</si>
  <si>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</si>
  <si>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</si>
  <si>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</si>
  <si>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</si>
  <si>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</si>
  <si>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</si>
  <si>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</si>
  <si>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</si>
  <si>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</si>
  <si>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</si>
  <si>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</si>
  <si>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</si>
  <si>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</si>
  <si>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</si>
  <si>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Boilermakers 04</t>
  </si>
  <si>
    <t>SDC-AT-4-96</t>
  </si>
  <si>
    <t>SDT-5</t>
  </si>
  <si>
    <t>Back Draft Inserts</t>
  </si>
  <si>
    <t>SDC-AT-4-48</t>
  </si>
  <si>
    <t>Project Management-Install*</t>
  </si>
  <si>
    <t>*Project Management Estimated</t>
  </si>
  <si>
    <t>Duct-US Duct Rolled Lip</t>
  </si>
  <si>
    <t>MWH</t>
  </si>
  <si>
    <t>Rev#</t>
  </si>
  <si>
    <t>Sub Total</t>
  </si>
  <si>
    <t>Freight</t>
  </si>
  <si>
    <t>LTL Freight</t>
  </si>
  <si>
    <t>Ocean/Inland Freight</t>
  </si>
  <si>
    <t>Total</t>
  </si>
  <si>
    <t>SO # 21712</t>
  </si>
  <si>
    <t>Rental</t>
  </si>
  <si>
    <t>Lull Rental</t>
  </si>
  <si>
    <t>SPC-2810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</si>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</sst>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9" fontId="3" fillId="0" borderId="0" xfId="1" applyFont="1"/>
    <xf numFmtId="0" fontId="2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9" fontId="0" fillId="0" borderId="0" xfId="0" applyNumberFormat="1"/>
    <xf numFmtId="9" fontId="4" fillId="0" borderId="0" xfId="0" applyNumberFormat="1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B7" workbookViewId="0">
      <selection activeCell="O22" sqref="O22"/>
    </sheetView>
  </sheetViews>
  <sheetFormatPr defaultRowHeight="15" x14ac:dyDescent="0.25"/>
  <cols>
    <col min="1" max="1" width="10.7109375" customWidth="1"/>
    <col min="2" max="2" width="28.42578125" style="7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1" x14ac:dyDescent="0.35">
      <c r="A1" s="16" t="s">
        <v>31</v>
      </c>
    </row>
    <row r="2" spans="1:17" x14ac:dyDescent="0.25">
      <c r="A2" t="s">
        <v>1</v>
      </c>
      <c r="B2" s="7" t="s">
        <v>16</v>
      </c>
      <c r="C2" s="4"/>
      <c r="D2" s="4" t="s">
        <v>12</v>
      </c>
      <c r="E2" s="4"/>
      <c r="G2" s="4"/>
      <c r="H2" s="4" t="s">
        <v>9</v>
      </c>
      <c r="I2" s="4"/>
      <c r="K2" s="4" t="s">
        <v>10</v>
      </c>
      <c r="L2" s="4"/>
      <c r="N2" s="4" t="s">
        <v>13</v>
      </c>
      <c r="P2" s="6" t="s">
        <v>14</v>
      </c>
      <c r="Q2" s="4"/>
    </row>
    <row r="3" spans="1:17" x14ac:dyDescent="0.25">
      <c r="A3" t="s">
        <v>2</v>
      </c>
      <c r="B3" s="8">
        <v>42226</v>
      </c>
    </row>
    <row r="4" spans="1:17" x14ac:dyDescent="0.25">
      <c r="A4" t="s">
        <v>15</v>
      </c>
      <c r="B4" s="7" t="s">
        <v>24</v>
      </c>
    </row>
    <row r="5" spans="1:17" x14ac:dyDescent="0.25">
      <c r="A5" t="s">
        <v>25</v>
      </c>
      <c r="B5" s="7">
        <v>4</v>
      </c>
    </row>
    <row r="6" spans="1:17" x14ac:dyDescent="0.25">
      <c r="C6" s="3" t="s">
        <v>4</v>
      </c>
      <c r="D6" s="3" t="s">
        <v>6</v>
      </c>
      <c r="E6" s="3" t="s">
        <v>7</v>
      </c>
      <c r="F6" s="3"/>
      <c r="G6" s="3" t="s">
        <v>5</v>
      </c>
      <c r="H6" s="3" t="s">
        <v>6</v>
      </c>
      <c r="I6" s="3" t="s">
        <v>8</v>
      </c>
      <c r="J6" s="3"/>
      <c r="K6" s="3" t="s">
        <v>11</v>
      </c>
      <c r="L6" s="5" t="s">
        <v>0</v>
      </c>
      <c r="N6" s="3" t="s">
        <v>11</v>
      </c>
      <c r="P6" t="s">
        <v>11</v>
      </c>
      <c r="Q6" t="s">
        <v>0</v>
      </c>
    </row>
    <row r="7" spans="1:17" x14ac:dyDescent="0.25">
      <c r="A7" t="s">
        <v>3</v>
      </c>
      <c r="B7" s="7" t="s">
        <v>17</v>
      </c>
      <c r="C7">
        <v>77802</v>
      </c>
      <c r="D7">
        <v>1</v>
      </c>
      <c r="E7">
        <f t="shared" ref="E7:E12" si="0">D7*C7</f>
        <v>77802</v>
      </c>
      <c r="G7">
        <v>88920</v>
      </c>
      <c r="H7">
        <v>1</v>
      </c>
      <c r="I7">
        <f t="shared" ref="I7:I12" si="1">D7*G7</f>
        <v>88920</v>
      </c>
      <c r="K7">
        <f t="shared" ref="K7:K15" si="2">I7-E7</f>
        <v>11118</v>
      </c>
      <c r="L7" s="2">
        <f t="shared" ref="L7:L15" si="3">K7/E7</f>
        <v>0.14290121076579007</v>
      </c>
      <c r="N7">
        <v>77802</v>
      </c>
      <c r="P7">
        <f>I7-N7</f>
        <v>11118</v>
      </c>
      <c r="Q7" s="17">
        <f>P7/N7</f>
        <v>0.14290121076579007</v>
      </c>
    </row>
    <row r="8" spans="1:17" x14ac:dyDescent="0.25">
      <c r="A8" t="s">
        <v>3</v>
      </c>
      <c r="B8" s="7" t="s">
        <v>19</v>
      </c>
      <c r="C8">
        <v>3584</v>
      </c>
      <c r="D8">
        <v>24</v>
      </c>
      <c r="E8">
        <f t="shared" si="0"/>
        <v>86016</v>
      </c>
      <c r="G8">
        <v>3230</v>
      </c>
      <c r="H8">
        <v>24</v>
      </c>
      <c r="I8">
        <f t="shared" si="1"/>
        <v>77520</v>
      </c>
      <c r="K8">
        <f t="shared" si="2"/>
        <v>-8496</v>
      </c>
      <c r="L8" s="2">
        <f t="shared" si="3"/>
        <v>-9.8772321428571425E-2</v>
      </c>
      <c r="N8">
        <v>86016</v>
      </c>
      <c r="P8">
        <f t="shared" ref="P8:P15" si="4">I8-N8</f>
        <v>-8496</v>
      </c>
      <c r="Q8" s="17">
        <f t="shared" ref="Q8:Q16" si="5">P8/N8</f>
        <v>-9.8772321428571425E-2</v>
      </c>
    </row>
    <row r="9" spans="1:17" x14ac:dyDescent="0.25">
      <c r="A9" t="s">
        <v>3</v>
      </c>
      <c r="B9" s="7" t="s">
        <v>18</v>
      </c>
      <c r="C9">
        <v>4756</v>
      </c>
      <c r="D9">
        <v>2</v>
      </c>
      <c r="E9">
        <f t="shared" si="0"/>
        <v>9512</v>
      </c>
      <c r="G9">
        <v>0</v>
      </c>
      <c r="H9">
        <v>2</v>
      </c>
      <c r="I9">
        <f t="shared" si="1"/>
        <v>0</v>
      </c>
      <c r="K9">
        <f t="shared" si="2"/>
        <v>-9512</v>
      </c>
      <c r="L9" s="2">
        <f t="shared" si="3"/>
        <v>-1</v>
      </c>
      <c r="N9">
        <v>9512</v>
      </c>
      <c r="P9">
        <f t="shared" si="4"/>
        <v>-9512</v>
      </c>
      <c r="Q9" s="17">
        <f t="shared" si="5"/>
        <v>-1</v>
      </c>
    </row>
    <row r="10" spans="1:17" x14ac:dyDescent="0.25">
      <c r="A10" t="s">
        <v>3</v>
      </c>
      <c r="B10" s="7" t="s">
        <v>23</v>
      </c>
      <c r="C10">
        <v>58421</v>
      </c>
      <c r="D10">
        <v>1</v>
      </c>
      <c r="E10">
        <f t="shared" si="0"/>
        <v>58421</v>
      </c>
      <c r="G10">
        <v>16530</v>
      </c>
      <c r="H10">
        <v>1</v>
      </c>
      <c r="I10">
        <f t="shared" si="1"/>
        <v>16530</v>
      </c>
      <c r="K10">
        <f t="shared" si="2"/>
        <v>-41891</v>
      </c>
      <c r="L10" s="2">
        <f t="shared" si="3"/>
        <v>-0.71705379914756684</v>
      </c>
      <c r="N10">
        <v>61876</v>
      </c>
      <c r="P10">
        <f t="shared" si="4"/>
        <v>-45346</v>
      </c>
      <c r="Q10" s="17">
        <f t="shared" si="5"/>
        <v>-0.73285280237895145</v>
      </c>
    </row>
    <row r="11" spans="1:17" x14ac:dyDescent="0.25">
      <c r="A11" t="s">
        <v>3</v>
      </c>
      <c r="B11" s="7" t="s">
        <v>21</v>
      </c>
      <c r="C11">
        <v>24000</v>
      </c>
      <c r="D11">
        <v>1</v>
      </c>
      <c r="E11">
        <f t="shared" si="0"/>
        <v>24000</v>
      </c>
      <c r="G11">
        <v>24130</v>
      </c>
      <c r="H11">
        <v>1</v>
      </c>
      <c r="I11">
        <f t="shared" si="1"/>
        <v>24130</v>
      </c>
      <c r="K11">
        <f t="shared" si="2"/>
        <v>130</v>
      </c>
      <c r="L11" s="2">
        <f t="shared" si="3"/>
        <v>5.4166666666666669E-3</v>
      </c>
      <c r="N11" s="19">
        <v>24000</v>
      </c>
      <c r="P11">
        <f t="shared" si="4"/>
        <v>130</v>
      </c>
      <c r="Q11" s="17">
        <f t="shared" si="5"/>
        <v>5.4166666666666669E-3</v>
      </c>
    </row>
    <row r="12" spans="1:17" x14ac:dyDescent="0.25">
      <c r="A12" t="s">
        <v>3</v>
      </c>
      <c r="B12" s="7" t="s">
        <v>20</v>
      </c>
      <c r="C12">
        <v>46036</v>
      </c>
      <c r="D12">
        <v>1</v>
      </c>
      <c r="E12">
        <f t="shared" si="0"/>
        <v>46036</v>
      </c>
      <c r="G12">
        <v>42370</v>
      </c>
      <c r="H12">
        <v>1</v>
      </c>
      <c r="I12">
        <f t="shared" si="1"/>
        <v>42370</v>
      </c>
      <c r="K12">
        <f t="shared" si="2"/>
        <v>-3666</v>
      </c>
      <c r="L12" s="2">
        <f t="shared" si="3"/>
        <v>-7.963333043704926E-2</v>
      </c>
      <c r="N12">
        <v>46036</v>
      </c>
      <c r="P12">
        <f t="shared" si="4"/>
        <v>-3666</v>
      </c>
      <c r="Q12" s="17">
        <f t="shared" si="5"/>
        <v>-7.963333043704926E-2</v>
      </c>
    </row>
    <row r="13" spans="1:17" x14ac:dyDescent="0.25">
      <c r="A13" t="s">
        <v>3</v>
      </c>
      <c r="B13" s="7" t="s">
        <v>34</v>
      </c>
      <c r="D13">
        <v>1</v>
      </c>
      <c r="H13">
        <v>1</v>
      </c>
      <c r="I13">
        <v>0</v>
      </c>
      <c r="K13">
        <f t="shared" si="2"/>
        <v>0</v>
      </c>
      <c r="L13" s="2" t="e">
        <f t="shared" si="3"/>
        <v>#DIV/0!</v>
      </c>
      <c r="N13">
        <v>2168</v>
      </c>
      <c r="P13">
        <f t="shared" si="4"/>
        <v>-2168</v>
      </c>
      <c r="Q13" s="17">
        <f t="shared" si="5"/>
        <v>-1</v>
      </c>
    </row>
    <row r="14" spans="1:17" x14ac:dyDescent="0.25">
      <c r="A14" t="s">
        <v>32</v>
      </c>
      <c r="B14" s="7" t="s">
        <v>33</v>
      </c>
      <c r="D14">
        <v>1</v>
      </c>
      <c r="H14">
        <v>1</v>
      </c>
      <c r="I14">
        <v>0</v>
      </c>
      <c r="K14">
        <f t="shared" si="2"/>
        <v>0</v>
      </c>
      <c r="L14" s="2" t="e">
        <f t="shared" si="3"/>
        <v>#DIV/0!</v>
      </c>
      <c r="N14">
        <v>3730</v>
      </c>
      <c r="P14">
        <f t="shared" si="4"/>
        <v>-3730</v>
      </c>
      <c r="Q14" s="17">
        <f t="shared" si="5"/>
        <v>-1</v>
      </c>
    </row>
    <row r="15" spans="1:17" x14ac:dyDescent="0.25">
      <c r="A15" t="s">
        <v>35</v>
      </c>
      <c r="D15">
        <v>1</v>
      </c>
      <c r="E15">
        <v>4750</v>
      </c>
      <c r="H15">
        <v>1</v>
      </c>
      <c r="I15">
        <v>0</v>
      </c>
      <c r="K15">
        <f t="shared" si="2"/>
        <v>-4750</v>
      </c>
      <c r="L15" s="2">
        <f t="shared" si="3"/>
        <v>-1</v>
      </c>
      <c r="N15">
        <v>4750</v>
      </c>
      <c r="P15">
        <f t="shared" si="4"/>
        <v>-4750</v>
      </c>
      <c r="Q15" s="17">
        <f t="shared" si="5"/>
        <v>-1</v>
      </c>
    </row>
    <row r="16" spans="1:17" s="10" customFormat="1" ht="21" x14ac:dyDescent="0.35">
      <c r="B16" s="10" t="s">
        <v>26</v>
      </c>
      <c r="E16" s="11">
        <f>SUM(E7:E12)</f>
        <v>301787</v>
      </c>
      <c r="I16" s="10">
        <f>SUM(I7:I12)</f>
        <v>249470</v>
      </c>
      <c r="K16" s="11">
        <f>I16-E16</f>
        <v>-52317</v>
      </c>
      <c r="L16" s="12">
        <f>K16/E16</f>
        <v>-0.1733573679449413</v>
      </c>
      <c r="N16" s="10">
        <f>SUM(N7:N15)</f>
        <v>315890</v>
      </c>
      <c r="P16" s="10">
        <f>SUM(P7:P15)</f>
        <v>-66420</v>
      </c>
      <c r="Q16" s="18">
        <f t="shared" si="5"/>
        <v>-0.21026306625724145</v>
      </c>
    </row>
    <row r="17" spans="1:17" x14ac:dyDescent="0.25">
      <c r="A17" t="s">
        <v>27</v>
      </c>
      <c r="B17" t="s">
        <v>28</v>
      </c>
      <c r="C17" s="13">
        <v>7475</v>
      </c>
      <c r="D17">
        <v>1</v>
      </c>
      <c r="E17" s="14">
        <f>D17*C17</f>
        <v>7475</v>
      </c>
      <c r="G17" s="13">
        <v>12500</v>
      </c>
      <c r="H17">
        <v>1</v>
      </c>
      <c r="I17">
        <f>D17*G17</f>
        <v>12500</v>
      </c>
      <c r="K17" s="14">
        <f>I17-E17</f>
        <v>5025</v>
      </c>
      <c r="L17" s="2">
        <f>K17/E17</f>
        <v>0.67224080267558528</v>
      </c>
    </row>
    <row r="18" spans="1:17" ht="30" x14ac:dyDescent="0.25">
      <c r="A18" s="15" t="s">
        <v>29</v>
      </c>
      <c r="B18"/>
      <c r="C18" s="13">
        <v>23349</v>
      </c>
      <c r="D18">
        <v>1</v>
      </c>
      <c r="E18" s="14">
        <v>23349</v>
      </c>
      <c r="G18" s="13">
        <v>0</v>
      </c>
      <c r="I18">
        <v>0</v>
      </c>
      <c r="K18" s="14">
        <f>I18-E18</f>
        <v>-23349</v>
      </c>
      <c r="L18" s="2">
        <f>K18/E18</f>
        <v>-1</v>
      </c>
      <c r="N18">
        <v>23349</v>
      </c>
      <c r="P18">
        <f t="shared" ref="P18" si="6">I18-N18</f>
        <v>-23349</v>
      </c>
      <c r="Q18" s="17">
        <f t="shared" ref="Q18" si="7">P18/N18</f>
        <v>-1</v>
      </c>
    </row>
    <row r="19" spans="1:17" s="10" customFormat="1" ht="21" x14ac:dyDescent="0.35">
      <c r="B19" s="10" t="s">
        <v>30</v>
      </c>
      <c r="E19" s="11">
        <f>SUM(E16,E17:E18)</f>
        <v>332611</v>
      </c>
      <c r="I19" s="11">
        <f>SUM(I16,I17:I18)</f>
        <v>261970</v>
      </c>
      <c r="K19" s="11">
        <f>I19-E19</f>
        <v>-70641</v>
      </c>
      <c r="L19" s="12">
        <f>K19/E19</f>
        <v>-0.21238323446909452</v>
      </c>
      <c r="N19" s="10">
        <f>SUM(N16:N18)</f>
        <v>339239</v>
      </c>
      <c r="P19" s="10">
        <f>SUM(P16:P18)</f>
        <v>-89769</v>
      </c>
      <c r="Q19" s="18">
        <f t="shared" ref="Q19" si="8">P19/N19</f>
        <v>-0.26461874961310461</v>
      </c>
    </row>
    <row r="23" spans="1:17" x14ac:dyDescent="0.25">
      <c r="B23" s="9" t="s">
        <v>22</v>
      </c>
    </row>
    <row r="24" spans="1:17" x14ac:dyDescent="0.25">
      <c r="L24" s="1"/>
    </row>
    <row r="25" spans="1:17" x14ac:dyDescent="0.25">
      <c r="L25" s="2"/>
    </row>
    <row r="26" spans="1:17" x14ac:dyDescent="0.25">
      <c r="L26" s="2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2015-08-11T13:58:30Z</dcterms:modified>
</cp:coreProperties>
</file>