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92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K15" i="1" l="1"/>
  <c r="L15" i="1" s="1"/>
  <c r="E18" i="1"/>
  <c r="E17" i="1"/>
  <c r="E8" i="1"/>
  <c r="E12" i="1"/>
  <c r="E9" i="1"/>
  <c r="E10" i="1"/>
  <c r="E11" i="1"/>
  <c r="E13" i="1"/>
  <c r="E14" i="1"/>
  <c r="E7" i="1"/>
  <c r="E16" i="1" l="1"/>
  <c r="E19" i="1"/>
  <c r="K19" i="1" s="1"/>
  <c r="L19" i="1" s="1"/>
  <c r="I14" i="1"/>
  <c r="K14" i="1" s="1"/>
  <c r="I17" i="1"/>
  <c r="K17" i="1" s="1"/>
  <c r="L17" i="1" s="1"/>
  <c r="I18" i="1"/>
  <c r="K18" i="1" s="1"/>
  <c r="E20" i="1" l="1"/>
  <c r="I13" i="1"/>
  <c r="I11" i="1"/>
  <c r="I10" i="1"/>
  <c r="I9" i="1"/>
  <c r="I12" i="1"/>
  <c r="I8" i="1"/>
  <c r="I7" i="1"/>
  <c r="I16" i="1" l="1"/>
  <c r="I20" i="1"/>
  <c r="K13" i="1"/>
  <c r="L13" i="1" s="1"/>
  <c r="K7" i="1"/>
  <c r="K11" i="1"/>
  <c r="L11" i="1" s="1"/>
  <c r="L18" i="1"/>
  <c r="K10" i="1"/>
  <c r="L10" i="1" s="1"/>
  <c r="K9" i="1"/>
  <c r="L9" i="1" s="1"/>
  <c r="K12" i="1"/>
  <c r="L12" i="1" s="1"/>
  <c r="K8" i="1"/>
  <c r="L8" i="1" s="1"/>
  <c r="K20" i="1" l="1"/>
  <c r="L20" i="1" s="1"/>
  <c r="L7" i="1"/>
  <c r="K16" i="1"/>
  <c r="L16" i="1" s="1"/>
</calcChain>
</file>

<file path=xl/sharedStrings.xml><?xml version="1.0" encoding="utf-8"?>
<sst xmlns="http://schemas.openxmlformats.org/spreadsheetml/2006/main" count="50" uniqueCount="39">
  <si>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</si>
  <si>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</si>
  <si>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</si>
  <si>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</si>
  <si>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</si>
  <si>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</si>
  <si>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</si>
  <si>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</si>
  <si>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</si>
  <si>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</si>
  <si>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</si>
  <si>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</si>
  <si>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</si>
  <si>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</si>
  <si>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</si>
  <si>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</si>
  <si>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</si>
  <si>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</si>
  <si>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</si>
  <si>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AP Wyoming-Natrona HS</t>
  </si>
  <si>
    <t>KB/MWH</t>
  </si>
  <si>
    <t>WB-1055</t>
  </si>
  <si>
    <t>Welding Curtains (6'x6')</t>
  </si>
  <si>
    <t>1620 Arms</t>
  </si>
  <si>
    <t>Br006-Mounting Brackets</t>
  </si>
  <si>
    <t>Fume arm stands</t>
  </si>
  <si>
    <t>Outside Contractor (includes duct)</t>
  </si>
  <si>
    <t>Welding curtain freight</t>
  </si>
  <si>
    <t>LTL Freight</t>
  </si>
  <si>
    <t>Ocean/Inland Freight</t>
  </si>
  <si>
    <t>Total</t>
  </si>
  <si>
    <t>Sub Total</t>
  </si>
  <si>
    <t>Quoted to Customer</t>
  </si>
  <si>
    <t>Tax</t>
  </si>
  <si>
    <t>WY sales tax</t>
  </si>
  <si>
    <t>Avani Supervision (1 person)*</t>
  </si>
  <si>
    <t>*Estimated at (7) days</t>
  </si>
  <si>
    <t>GB-6066G w/ TMC-3-2</t>
  </si>
  <si>
    <t>Rev.3-Cost Reduction- GB60666w/TMC-3-2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</si>
</sst>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/>
    <xf numFmtId="0" fontId="0" fillId="0" borderId="0" xfId="0" applyAlignment="1">
      <alignment wrapText="1"/>
    </xf>
    <xf numFmtId="0" fontId="0" fillId="2" borderId="0" xfId="0" applyFill="1" applyAlignment="1">
      <alignment horizontal="left"/>
    </xf>
    <xf numFmtId="1" fontId="3" fillId="0" borderId="0" xfId="0" applyNumberFormat="1" applyFont="1"/>
    <xf numFmtId="9" fontId="4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workbookViewId="0">
      <selection activeCell="N17" sqref="N17"/>
    </sheetView>
  </sheetViews>
  <sheetFormatPr defaultRowHeight="15" x14ac:dyDescent="0.25"/>
  <cols>
    <col min="1" max="1" width="13" customWidth="1"/>
    <col min="2" max="2" width="31.7109375" customWidth="1"/>
    <col min="5" max="5" width="9.5703125" bestFit="1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19</v>
      </c>
      <c r="C1" s="15" t="s">
        <v>13</v>
      </c>
      <c r="D1" s="4"/>
      <c r="E1" s="4"/>
      <c r="G1" s="4" t="s">
        <v>10</v>
      </c>
      <c r="H1" s="4"/>
      <c r="I1" s="4"/>
      <c r="K1" s="4" t="s">
        <v>11</v>
      </c>
      <c r="L1" s="4"/>
      <c r="N1" s="4" t="s">
        <v>14</v>
      </c>
      <c r="P1" s="6" t="s">
        <v>15</v>
      </c>
      <c r="Q1" s="4"/>
    </row>
    <row r="2" spans="1:17" x14ac:dyDescent="0.25">
      <c r="A2" t="s">
        <v>2</v>
      </c>
      <c r="B2" s="11">
        <v>42102</v>
      </c>
    </row>
    <row r="3" spans="1:17" x14ac:dyDescent="0.25">
      <c r="A3" t="s">
        <v>16</v>
      </c>
      <c r="B3" s="12" t="s">
        <v>20</v>
      </c>
    </row>
    <row r="4" spans="1:17" x14ac:dyDescent="0.25">
      <c r="A4" t="s">
        <v>17</v>
      </c>
      <c r="B4" s="12">
        <v>22479</v>
      </c>
    </row>
    <row r="5" spans="1:17" x14ac:dyDescent="0.25">
      <c r="A5" t="s">
        <v>18</v>
      </c>
      <c r="B5" s="12">
        <v>3</v>
      </c>
    </row>
    <row r="6" spans="1:17" x14ac:dyDescent="0.25">
      <c r="C6" s="3" t="s">
        <v>5</v>
      </c>
      <c r="D6" s="3" t="s">
        <v>7</v>
      </c>
      <c r="E6" s="3" t="s">
        <v>8</v>
      </c>
      <c r="F6" s="3"/>
      <c r="G6" s="3" t="s">
        <v>6</v>
      </c>
      <c r="H6" s="3" t="s">
        <v>7</v>
      </c>
      <c r="I6" s="3" t="s">
        <v>9</v>
      </c>
      <c r="J6" s="3"/>
      <c r="K6" s="3" t="s">
        <v>12</v>
      </c>
      <c r="L6" s="5" t="s">
        <v>0</v>
      </c>
      <c r="N6" s="3" t="s">
        <v>12</v>
      </c>
      <c r="P6" t="s">
        <v>12</v>
      </c>
      <c r="Q6" t="s">
        <v>0</v>
      </c>
    </row>
    <row r="7" spans="1:17" x14ac:dyDescent="0.25">
      <c r="A7" t="s">
        <v>3</v>
      </c>
      <c r="B7" t="s">
        <v>37</v>
      </c>
      <c r="C7">
        <v>7986</v>
      </c>
      <c r="D7">
        <v>1</v>
      </c>
      <c r="E7" s="10">
        <f>D7*C7</f>
        <v>7986</v>
      </c>
      <c r="G7">
        <v>7690</v>
      </c>
      <c r="H7">
        <v>1</v>
      </c>
      <c r="I7">
        <f t="shared" ref="I7:I15" si="0">D7*G7</f>
        <v>7690</v>
      </c>
      <c r="K7">
        <f t="shared" ref="K7:K14" si="1">I7-E7</f>
        <v>-296</v>
      </c>
      <c r="L7" s="17">
        <f t="shared" ref="L7:L19" si="2">K7/E7</f>
        <v>-3.7064863511144505E-2</v>
      </c>
    </row>
    <row r="8" spans="1:17" x14ac:dyDescent="0.25">
      <c r="A8" t="s">
        <v>3</v>
      </c>
      <c r="B8" t="s">
        <v>21</v>
      </c>
      <c r="C8">
        <v>1105</v>
      </c>
      <c r="D8">
        <v>18</v>
      </c>
      <c r="E8" s="10">
        <f t="shared" ref="E8:E14" si="3">D8*C8</f>
        <v>19890</v>
      </c>
      <c r="G8">
        <v>1840</v>
      </c>
      <c r="H8">
        <v>18</v>
      </c>
      <c r="I8">
        <f t="shared" si="0"/>
        <v>33120</v>
      </c>
      <c r="K8" s="10">
        <f t="shared" si="1"/>
        <v>13230</v>
      </c>
      <c r="L8" s="2">
        <f t="shared" si="2"/>
        <v>0.66515837104072395</v>
      </c>
    </row>
    <row r="9" spans="1:17" x14ac:dyDescent="0.25">
      <c r="A9" t="s">
        <v>3</v>
      </c>
      <c r="B9" t="s">
        <v>23</v>
      </c>
      <c r="C9">
        <v>332</v>
      </c>
      <c r="D9">
        <v>18</v>
      </c>
      <c r="E9" s="10">
        <f t="shared" si="3"/>
        <v>5976</v>
      </c>
      <c r="G9">
        <v>764</v>
      </c>
      <c r="H9">
        <v>18</v>
      </c>
      <c r="I9">
        <f t="shared" si="0"/>
        <v>13752</v>
      </c>
      <c r="K9" s="10">
        <f t="shared" si="1"/>
        <v>7776</v>
      </c>
      <c r="L9" s="2">
        <f t="shared" si="2"/>
        <v>1.3012048192771084</v>
      </c>
    </row>
    <row r="10" spans="1:17" x14ac:dyDescent="0.25">
      <c r="A10" t="s">
        <v>3</v>
      </c>
      <c r="B10" t="s">
        <v>24</v>
      </c>
      <c r="C10">
        <v>26</v>
      </c>
      <c r="D10">
        <v>18</v>
      </c>
      <c r="E10" s="10">
        <f t="shared" si="3"/>
        <v>468</v>
      </c>
      <c r="G10">
        <v>88</v>
      </c>
      <c r="H10">
        <v>18</v>
      </c>
      <c r="I10">
        <f t="shared" si="0"/>
        <v>1584</v>
      </c>
      <c r="K10" s="10">
        <f t="shared" si="1"/>
        <v>1116</v>
      </c>
      <c r="L10" s="2">
        <f t="shared" si="2"/>
        <v>2.3846153846153846</v>
      </c>
    </row>
    <row r="11" spans="1:17" x14ac:dyDescent="0.25">
      <c r="A11" t="s">
        <v>3</v>
      </c>
      <c r="B11" t="s">
        <v>25</v>
      </c>
      <c r="C11">
        <v>18</v>
      </c>
      <c r="D11">
        <v>18</v>
      </c>
      <c r="E11" s="10">
        <f t="shared" si="3"/>
        <v>324</v>
      </c>
      <c r="G11">
        <v>0</v>
      </c>
      <c r="H11">
        <v>18</v>
      </c>
      <c r="I11">
        <f t="shared" si="0"/>
        <v>0</v>
      </c>
      <c r="K11" s="10">
        <f t="shared" si="1"/>
        <v>-324</v>
      </c>
      <c r="L11" s="2">
        <f t="shared" si="2"/>
        <v>-1</v>
      </c>
    </row>
    <row r="12" spans="1:17" x14ac:dyDescent="0.25">
      <c r="A12" t="s">
        <v>3</v>
      </c>
      <c r="B12" t="s">
        <v>22</v>
      </c>
      <c r="C12">
        <v>17</v>
      </c>
      <c r="D12">
        <v>18</v>
      </c>
      <c r="E12" s="10">
        <f>D12*C12</f>
        <v>306</v>
      </c>
      <c r="G12">
        <v>85</v>
      </c>
      <c r="H12">
        <v>18</v>
      </c>
      <c r="I12">
        <f>D12*G12</f>
        <v>1530</v>
      </c>
      <c r="K12" s="10">
        <f>I12-E12</f>
        <v>1224</v>
      </c>
      <c r="L12" s="2">
        <f>K12/E12</f>
        <v>4</v>
      </c>
      <c r="N12">
        <v>298</v>
      </c>
    </row>
    <row r="13" spans="1:17" x14ac:dyDescent="0.25">
      <c r="A13" t="s">
        <v>4</v>
      </c>
      <c r="B13" t="s">
        <v>26</v>
      </c>
      <c r="C13">
        <v>10160</v>
      </c>
      <c r="D13">
        <v>1</v>
      </c>
      <c r="E13" s="10">
        <f t="shared" si="3"/>
        <v>10160</v>
      </c>
      <c r="G13">
        <v>13547</v>
      </c>
      <c r="H13">
        <v>1</v>
      </c>
      <c r="I13">
        <f t="shared" si="0"/>
        <v>13547</v>
      </c>
      <c r="K13">
        <f t="shared" si="1"/>
        <v>3387</v>
      </c>
      <c r="L13" s="2">
        <f t="shared" si="2"/>
        <v>0.33336614173228346</v>
      </c>
      <c r="N13">
        <v>0</v>
      </c>
    </row>
    <row r="14" spans="1:17" x14ac:dyDescent="0.25">
      <c r="A14" t="s">
        <v>4</v>
      </c>
      <c r="B14" t="s">
        <v>35</v>
      </c>
      <c r="C14">
        <v>7000</v>
      </c>
      <c r="D14">
        <v>1</v>
      </c>
      <c r="E14" s="10">
        <f t="shared" si="3"/>
        <v>7000</v>
      </c>
      <c r="I14">
        <f t="shared" si="0"/>
        <v>0</v>
      </c>
      <c r="K14">
        <f t="shared" si="1"/>
        <v>-7000</v>
      </c>
      <c r="L14" s="2"/>
      <c r="N14">
        <v>0</v>
      </c>
    </row>
    <row r="15" spans="1:17" x14ac:dyDescent="0.25">
      <c r="A15" t="s">
        <v>33</v>
      </c>
      <c r="B15" t="s">
        <v>34</v>
      </c>
      <c r="C15">
        <v>2884</v>
      </c>
      <c r="D15">
        <v>1</v>
      </c>
      <c r="E15" s="10">
        <v>2884</v>
      </c>
      <c r="I15">
        <f t="shared" si="0"/>
        <v>0</v>
      </c>
      <c r="K15">
        <f t="shared" ref="K15:K18" si="4">I15-E15</f>
        <v>-2884</v>
      </c>
      <c r="L15" s="2">
        <f t="shared" ref="L15" si="5">K15/E15</f>
        <v>-1</v>
      </c>
    </row>
    <row r="16" spans="1:17" ht="15.75" x14ac:dyDescent="0.25">
      <c r="B16" s="7" t="s">
        <v>31</v>
      </c>
      <c r="E16" s="16">
        <f>SUM(E7:E15)</f>
        <v>54994</v>
      </c>
      <c r="F16" s="9"/>
      <c r="G16" s="9"/>
      <c r="H16" s="9"/>
      <c r="I16" s="16">
        <f>SUM(I7:I15)</f>
        <v>71223</v>
      </c>
      <c r="J16" s="9"/>
      <c r="K16" s="16">
        <f>SUM(K7:K14)</f>
        <v>19113</v>
      </c>
      <c r="L16" s="8">
        <f>K16/E16</f>
        <v>0.34754700512783215</v>
      </c>
    </row>
    <row r="17" spans="1:12" x14ac:dyDescent="0.25">
      <c r="A17" t="s">
        <v>28</v>
      </c>
      <c r="B17" t="s">
        <v>27</v>
      </c>
      <c r="C17">
        <v>100</v>
      </c>
      <c r="D17">
        <v>1</v>
      </c>
      <c r="E17" s="10">
        <f t="shared" ref="E17:E18" si="6">D17*C17</f>
        <v>100</v>
      </c>
      <c r="G17">
        <v>0</v>
      </c>
      <c r="H17">
        <v>0</v>
      </c>
      <c r="I17">
        <f>D17*G17</f>
        <v>0</v>
      </c>
      <c r="K17">
        <f t="shared" si="4"/>
        <v>-100</v>
      </c>
      <c r="L17" s="2">
        <f t="shared" si="2"/>
        <v>-1</v>
      </c>
    </row>
    <row r="18" spans="1:12" x14ac:dyDescent="0.25">
      <c r="A18" t="s">
        <v>28</v>
      </c>
      <c r="B18" t="s">
        <v>32</v>
      </c>
      <c r="C18">
        <v>6350</v>
      </c>
      <c r="D18">
        <v>1</v>
      </c>
      <c r="E18" s="10">
        <f t="shared" si="6"/>
        <v>6350</v>
      </c>
      <c r="G18">
        <v>6350</v>
      </c>
      <c r="H18">
        <v>1</v>
      </c>
      <c r="I18">
        <f>D18*G18</f>
        <v>6350</v>
      </c>
      <c r="K18">
        <f t="shared" si="4"/>
        <v>0</v>
      </c>
      <c r="L18" s="2">
        <f t="shared" si="2"/>
        <v>0</v>
      </c>
    </row>
    <row r="19" spans="1:12" ht="30" x14ac:dyDescent="0.25">
      <c r="A19" s="14" t="s">
        <v>29</v>
      </c>
      <c r="E19" s="10">
        <f>SUM(E7:E11)*0.16</f>
        <v>5543.04</v>
      </c>
      <c r="I19">
        <v>0</v>
      </c>
      <c r="K19">
        <f t="shared" ref="K19" si="7">I19-E19</f>
        <v>-5543.04</v>
      </c>
      <c r="L19" s="2">
        <f t="shared" si="2"/>
        <v>-1</v>
      </c>
    </row>
    <row r="20" spans="1:12" s="7" customFormat="1" ht="15.75" x14ac:dyDescent="0.25">
      <c r="B20" s="7" t="s">
        <v>30</v>
      </c>
      <c r="E20" s="13">
        <f>SUM(E7:E14,E17:E19)</f>
        <v>64103.040000000001</v>
      </c>
      <c r="I20" s="13">
        <f>SUM(I7:I14,I17:I19)</f>
        <v>77573</v>
      </c>
      <c r="K20" s="13">
        <f>SUM(K7:K14,K17:K19)</f>
        <v>13469.96</v>
      </c>
      <c r="L20" s="8">
        <f>K20/E20</f>
        <v>0.21012981599624603</v>
      </c>
    </row>
    <row r="22" spans="1:12" x14ac:dyDescent="0.25">
      <c r="B22" t="s">
        <v>36</v>
      </c>
    </row>
    <row r="24" spans="1:12" x14ac:dyDescent="0.25">
      <c r="B24" t="s">
        <v>38</v>
      </c>
      <c r="L24" s="1"/>
    </row>
    <row r="25" spans="1:12" x14ac:dyDescent="0.25">
      <c r="L25" s="2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6" spans="12:12" x14ac:dyDescent="0.25">
      <c r="L36" s="2"/>
    </row>
  </sheetData>
  <printOptions gridLines="1"/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2015-03-30T12:13:36Z</cp:lastPrinted>
  <dcterms:created xsi:type="dcterms:W3CDTF">2015-02-25T16:23:54Z</dcterms:created>
  <dcterms:modified xsi:type="dcterms:W3CDTF">2015-06-30T13:58:57Z</dcterms:modified>
</cp:coreProperties>
</file>