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I9" i="1"/>
  <c r="E9" i="1"/>
  <c r="I16" i="1" l="1"/>
  <c r="K16" i="1" l="1"/>
  <c r="L16" i="1" s="1"/>
  <c r="E19" i="1"/>
  <c r="E18" i="1"/>
  <c r="E8" i="1"/>
  <c r="E13" i="1"/>
  <c r="E10" i="1"/>
  <c r="E11" i="1"/>
  <c r="E12" i="1"/>
  <c r="E14" i="1"/>
  <c r="E15" i="1"/>
  <c r="K15" i="1" s="1"/>
  <c r="E7" i="1"/>
  <c r="E17" i="1" l="1"/>
  <c r="E20" i="1"/>
  <c r="K20" i="1" s="1"/>
  <c r="L20" i="1" s="1"/>
  <c r="E21" i="1"/>
  <c r="I15" i="1"/>
  <c r="I18" i="1"/>
  <c r="K18" i="1" s="1"/>
  <c r="L18" i="1" s="1"/>
  <c r="I19" i="1"/>
  <c r="K19" i="1" s="1"/>
  <c r="I14" i="1" l="1"/>
  <c r="I12" i="1"/>
  <c r="I11" i="1"/>
  <c r="I10" i="1"/>
  <c r="I13" i="1"/>
  <c r="I8" i="1"/>
  <c r="I7" i="1"/>
  <c r="I17" i="1" s="1"/>
  <c r="I21" i="1" l="1"/>
  <c r="K14" i="1"/>
  <c r="L14" i="1" s="1"/>
  <c r="K7" i="1"/>
  <c r="K12" i="1"/>
  <c r="L12" i="1" s="1"/>
  <c r="L19" i="1"/>
  <c r="K11" i="1"/>
  <c r="L11" i="1" s="1"/>
  <c r="K10" i="1"/>
  <c r="L10" i="1" s="1"/>
  <c r="K13" i="1"/>
  <c r="L13" i="1" s="1"/>
  <c r="K8" i="1"/>
  <c r="L8" i="1" s="1"/>
  <c r="K21" i="1" l="1"/>
  <c r="L21" i="1" s="1"/>
  <c r="L7" i="1"/>
  <c r="K17" i="1"/>
  <c r="L17" i="1" s="1"/>
</calcChain>
</file>

<file path=xl/sharedStrings.xml><?xml version="1.0" encoding="utf-8"?>
<sst xmlns="http://schemas.openxmlformats.org/spreadsheetml/2006/main" count="52" uniqueCount="40">
  <si>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</si>
  <si>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</si>
  <si>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</si>
  <si>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</si>
  <si>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</si>
  <si>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</si>
  <si>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</si>
  <si>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</si>
  <si>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</si>
  <si>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</si>
  <si>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</si>
  <si>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</si>
  <si>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</si>
  <si>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</si>
  <si>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</si>
  <si>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</si>
  <si>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</si>
  <si>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</si>
  <si>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</si>
  <si>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AP Wyoming-Natrona HS</t>
  </si>
  <si>
    <t>KB/MWH</t>
  </si>
  <si>
    <t>GB-6066G</t>
  </si>
  <si>
    <t>WB-1055</t>
  </si>
  <si>
    <t>Welding Curtains (6'x6')</t>
  </si>
  <si>
    <t>1620 Arms</t>
  </si>
  <si>
    <t>Br006-Mounting Brackets</t>
  </si>
  <si>
    <t>Fume arm stands</t>
  </si>
  <si>
    <t>Outside Contractor (includes duct)</t>
  </si>
  <si>
    <t>Welding curtain freight</t>
  </si>
  <si>
    <t>LTL Freight</t>
  </si>
  <si>
    <t>Ocean/Inland Freight</t>
  </si>
  <si>
    <t>Total</t>
  </si>
  <si>
    <t>Sub Total</t>
  </si>
  <si>
    <t>Quoted to Customer</t>
  </si>
  <si>
    <t>Tax</t>
  </si>
  <si>
    <t>WY sales tax</t>
  </si>
  <si>
    <t>Avani Supervision (1 person)*</t>
  </si>
  <si>
    <t>*Estimated at (7) days</t>
  </si>
  <si>
    <t>TMC-5-4**</t>
  </si>
  <si>
    <t>** Not Quoted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</si>
</sst>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applyNumberFormat="1" applyFont="1"/>
    <xf numFmtId="9" fontId="4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B5" sqref="B5"/>
    </sheetView>
  </sheetViews>
  <sheetFormatPr defaultRowHeight="15" x14ac:dyDescent="0.25"/>
  <cols>
    <col min="1" max="1" width="13" customWidth="1"/>
    <col min="2" max="2" width="31.7109375" customWidth="1"/>
    <col min="5" max="5" width="9.5703125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19</v>
      </c>
      <c r="C1" s="15" t="s">
        <v>13</v>
      </c>
      <c r="D1" s="4"/>
      <c r="E1" s="4"/>
      <c r="G1" s="4" t="s">
        <v>10</v>
      </c>
      <c r="H1" s="4"/>
      <c r="I1" s="4"/>
      <c r="K1" s="4" t="s">
        <v>11</v>
      </c>
      <c r="L1" s="4"/>
      <c r="N1" s="4" t="s">
        <v>14</v>
      </c>
      <c r="P1" s="6" t="s">
        <v>15</v>
      </c>
      <c r="Q1" s="4"/>
    </row>
    <row r="2" spans="1:17" x14ac:dyDescent="0.25">
      <c r="A2" t="s">
        <v>2</v>
      </c>
      <c r="B2" s="11">
        <v>42100</v>
      </c>
    </row>
    <row r="3" spans="1:17" x14ac:dyDescent="0.25">
      <c r="A3" t="s">
        <v>16</v>
      </c>
      <c r="B3" s="12" t="s">
        <v>20</v>
      </c>
    </row>
    <row r="4" spans="1:17" x14ac:dyDescent="0.25">
      <c r="A4" t="s">
        <v>17</v>
      </c>
      <c r="B4" s="12">
        <v>22479</v>
      </c>
    </row>
    <row r="5" spans="1:17" x14ac:dyDescent="0.25">
      <c r="A5" t="s">
        <v>18</v>
      </c>
      <c r="B5" s="12">
        <v>2</v>
      </c>
    </row>
    <row r="6" spans="1:17" x14ac:dyDescent="0.25">
      <c r="C6" s="3" t="s">
        <v>5</v>
      </c>
      <c r="D6" s="3" t="s">
        <v>7</v>
      </c>
      <c r="E6" s="3" t="s">
        <v>8</v>
      </c>
      <c r="F6" s="3"/>
      <c r="G6" s="3" t="s">
        <v>6</v>
      </c>
      <c r="H6" s="3" t="s">
        <v>7</v>
      </c>
      <c r="I6" s="3" t="s">
        <v>9</v>
      </c>
      <c r="J6" s="3"/>
      <c r="K6" s="3" t="s">
        <v>12</v>
      </c>
      <c r="L6" s="5" t="s">
        <v>0</v>
      </c>
      <c r="N6" s="3" t="s">
        <v>12</v>
      </c>
      <c r="P6" t="s">
        <v>12</v>
      </c>
      <c r="Q6" t="s">
        <v>0</v>
      </c>
    </row>
    <row r="7" spans="1:17" x14ac:dyDescent="0.25">
      <c r="A7" t="s">
        <v>3</v>
      </c>
      <c r="B7" t="s">
        <v>21</v>
      </c>
      <c r="C7">
        <v>6500</v>
      </c>
      <c r="D7">
        <v>1</v>
      </c>
      <c r="E7" s="10">
        <f>D7*C7</f>
        <v>6500</v>
      </c>
      <c r="G7">
        <v>7690</v>
      </c>
      <c r="H7">
        <v>1</v>
      </c>
      <c r="I7">
        <f t="shared" ref="I7:I16" si="0">D7*G7</f>
        <v>7690</v>
      </c>
      <c r="K7">
        <f t="shared" ref="K7:K15" si="1">I7-E7</f>
        <v>1190</v>
      </c>
      <c r="L7" s="2">
        <f t="shared" ref="L7:L20" si="2">K7/E7</f>
        <v>0.18307692307692308</v>
      </c>
    </row>
    <row r="8" spans="1:17" x14ac:dyDescent="0.25">
      <c r="A8" t="s">
        <v>3</v>
      </c>
      <c r="B8" t="s">
        <v>22</v>
      </c>
      <c r="C8">
        <v>1105</v>
      </c>
      <c r="D8">
        <v>18</v>
      </c>
      <c r="E8" s="10">
        <f t="shared" ref="E8:E15" si="3">D8*C8</f>
        <v>19890</v>
      </c>
      <c r="G8">
        <v>1840</v>
      </c>
      <c r="H8">
        <v>18</v>
      </c>
      <c r="I8">
        <f t="shared" si="0"/>
        <v>33120</v>
      </c>
      <c r="K8" s="10">
        <f t="shared" si="1"/>
        <v>13230</v>
      </c>
      <c r="L8" s="2">
        <f t="shared" si="2"/>
        <v>0.66515837104072395</v>
      </c>
    </row>
    <row r="9" spans="1:17" x14ac:dyDescent="0.25">
      <c r="A9" s="17" t="s">
        <v>3</v>
      </c>
      <c r="B9" s="17" t="s">
        <v>38</v>
      </c>
      <c r="C9" s="17">
        <v>4950</v>
      </c>
      <c r="D9" s="17">
        <v>1</v>
      </c>
      <c r="E9" s="18">
        <f t="shared" si="3"/>
        <v>4950</v>
      </c>
      <c r="F9" s="17"/>
      <c r="G9" s="17">
        <v>0</v>
      </c>
      <c r="H9" s="17">
        <v>1</v>
      </c>
      <c r="I9" s="17">
        <f t="shared" si="0"/>
        <v>0</v>
      </c>
      <c r="J9" s="17"/>
      <c r="K9" s="18">
        <f t="shared" si="1"/>
        <v>-4950</v>
      </c>
      <c r="L9" s="19">
        <f t="shared" si="2"/>
        <v>-1</v>
      </c>
    </row>
    <row r="10" spans="1:17" x14ac:dyDescent="0.25">
      <c r="A10" t="s">
        <v>3</v>
      </c>
      <c r="B10" t="s">
        <v>24</v>
      </c>
      <c r="C10">
        <v>332</v>
      </c>
      <c r="D10">
        <v>18</v>
      </c>
      <c r="E10" s="10">
        <f t="shared" si="3"/>
        <v>5976</v>
      </c>
      <c r="G10">
        <v>764</v>
      </c>
      <c r="H10">
        <v>18</v>
      </c>
      <c r="I10">
        <f t="shared" si="0"/>
        <v>13752</v>
      </c>
      <c r="K10" s="10">
        <f t="shared" si="1"/>
        <v>7776</v>
      </c>
      <c r="L10" s="2">
        <f t="shared" si="2"/>
        <v>1.3012048192771084</v>
      </c>
    </row>
    <row r="11" spans="1:17" x14ac:dyDescent="0.25">
      <c r="A11" t="s">
        <v>3</v>
      </c>
      <c r="B11" t="s">
        <v>25</v>
      </c>
      <c r="C11">
        <v>26</v>
      </c>
      <c r="D11">
        <v>18</v>
      </c>
      <c r="E11" s="10">
        <f t="shared" si="3"/>
        <v>468</v>
      </c>
      <c r="G11">
        <v>88</v>
      </c>
      <c r="H11">
        <v>18</v>
      </c>
      <c r="I11">
        <f t="shared" si="0"/>
        <v>1584</v>
      </c>
      <c r="K11" s="10">
        <f t="shared" si="1"/>
        <v>1116</v>
      </c>
      <c r="L11" s="2">
        <f t="shared" si="2"/>
        <v>2.3846153846153846</v>
      </c>
    </row>
    <row r="12" spans="1:17" x14ac:dyDescent="0.25">
      <c r="A12" t="s">
        <v>3</v>
      </c>
      <c r="B12" t="s">
        <v>26</v>
      </c>
      <c r="C12">
        <v>18</v>
      </c>
      <c r="D12">
        <v>18</v>
      </c>
      <c r="E12" s="10">
        <f t="shared" si="3"/>
        <v>324</v>
      </c>
      <c r="G12">
        <v>0</v>
      </c>
      <c r="H12">
        <v>18</v>
      </c>
      <c r="I12">
        <f t="shared" si="0"/>
        <v>0</v>
      </c>
      <c r="K12" s="10">
        <f t="shared" si="1"/>
        <v>-324</v>
      </c>
      <c r="L12" s="2">
        <f t="shared" si="2"/>
        <v>-1</v>
      </c>
    </row>
    <row r="13" spans="1:17" x14ac:dyDescent="0.25">
      <c r="A13" t="s">
        <v>3</v>
      </c>
      <c r="B13" t="s">
        <v>23</v>
      </c>
      <c r="C13">
        <v>17</v>
      </c>
      <c r="D13">
        <v>18</v>
      </c>
      <c r="E13" s="10">
        <f>D13*C13</f>
        <v>306</v>
      </c>
      <c r="G13">
        <v>85</v>
      </c>
      <c r="H13">
        <v>18</v>
      </c>
      <c r="I13">
        <f>D13*G13</f>
        <v>1530</v>
      </c>
      <c r="K13" s="10">
        <f>I13-E13</f>
        <v>1224</v>
      </c>
      <c r="L13" s="2">
        <f>K13/E13</f>
        <v>4</v>
      </c>
    </row>
    <row r="14" spans="1:17" x14ac:dyDescent="0.25">
      <c r="A14" t="s">
        <v>4</v>
      </c>
      <c r="B14" t="s">
        <v>27</v>
      </c>
      <c r="C14">
        <v>10160</v>
      </c>
      <c r="D14">
        <v>1</v>
      </c>
      <c r="E14" s="10">
        <f t="shared" si="3"/>
        <v>10160</v>
      </c>
      <c r="G14">
        <v>13547</v>
      </c>
      <c r="H14">
        <v>1</v>
      </c>
      <c r="I14">
        <f t="shared" si="0"/>
        <v>13547</v>
      </c>
      <c r="K14">
        <f t="shared" si="1"/>
        <v>3387</v>
      </c>
      <c r="L14" s="2">
        <f t="shared" si="2"/>
        <v>0.33336614173228346</v>
      </c>
    </row>
    <row r="15" spans="1:17" x14ac:dyDescent="0.25">
      <c r="A15" t="s">
        <v>4</v>
      </c>
      <c r="B15" t="s">
        <v>36</v>
      </c>
      <c r="C15">
        <v>7000</v>
      </c>
      <c r="D15">
        <v>1</v>
      </c>
      <c r="E15" s="10">
        <f t="shared" si="3"/>
        <v>7000</v>
      </c>
      <c r="I15">
        <f t="shared" si="0"/>
        <v>0</v>
      </c>
      <c r="K15">
        <f t="shared" si="1"/>
        <v>-7000</v>
      </c>
      <c r="L15" s="2"/>
    </row>
    <row r="16" spans="1:17" x14ac:dyDescent="0.25">
      <c r="A16" t="s">
        <v>34</v>
      </c>
      <c r="B16" t="s">
        <v>35</v>
      </c>
      <c r="C16">
        <v>2884</v>
      </c>
      <c r="D16">
        <v>1</v>
      </c>
      <c r="E16" s="10">
        <v>2884</v>
      </c>
      <c r="I16">
        <f t="shared" si="0"/>
        <v>0</v>
      </c>
      <c r="K16">
        <f t="shared" ref="K16:K19" si="4">I16-E16</f>
        <v>-2884</v>
      </c>
      <c r="L16" s="2">
        <f t="shared" ref="L16" si="5">K16/E16</f>
        <v>-1</v>
      </c>
    </row>
    <row r="17" spans="1:12" ht="15.75" x14ac:dyDescent="0.25">
      <c r="B17" s="7" t="s">
        <v>32</v>
      </c>
      <c r="E17" s="16">
        <f>SUM(E7:E16)</f>
        <v>58458</v>
      </c>
      <c r="F17" s="9"/>
      <c r="G17" s="9"/>
      <c r="H17" s="9"/>
      <c r="I17" s="16">
        <f>SUM(I7:I16)</f>
        <v>71223</v>
      </c>
      <c r="J17" s="9"/>
      <c r="K17" s="16">
        <f>SUM(K7:K15)</f>
        <v>15649</v>
      </c>
      <c r="L17" s="8">
        <f>K17/E17</f>
        <v>0.26769646583872181</v>
      </c>
    </row>
    <row r="18" spans="1:12" x14ac:dyDescent="0.25">
      <c r="A18" t="s">
        <v>29</v>
      </c>
      <c r="B18" t="s">
        <v>28</v>
      </c>
      <c r="C18">
        <v>100</v>
      </c>
      <c r="D18">
        <v>1</v>
      </c>
      <c r="E18" s="10">
        <f t="shared" ref="E18:E19" si="6">D18*C18</f>
        <v>100</v>
      </c>
      <c r="G18">
        <v>0</v>
      </c>
      <c r="H18">
        <v>0</v>
      </c>
      <c r="I18">
        <f>D18*G18</f>
        <v>0</v>
      </c>
      <c r="K18">
        <f t="shared" si="4"/>
        <v>-100</v>
      </c>
      <c r="L18" s="2">
        <f t="shared" si="2"/>
        <v>-1</v>
      </c>
    </row>
    <row r="19" spans="1:12" x14ac:dyDescent="0.25">
      <c r="A19" t="s">
        <v>29</v>
      </c>
      <c r="B19" t="s">
        <v>33</v>
      </c>
      <c r="C19">
        <v>6350</v>
      </c>
      <c r="D19">
        <v>1</v>
      </c>
      <c r="E19" s="10">
        <f t="shared" si="6"/>
        <v>6350</v>
      </c>
      <c r="G19">
        <v>6350</v>
      </c>
      <c r="H19">
        <v>1</v>
      </c>
      <c r="I19">
        <f>D19*G19</f>
        <v>6350</v>
      </c>
      <c r="K19">
        <f t="shared" si="4"/>
        <v>0</v>
      </c>
      <c r="L19" s="2">
        <f t="shared" si="2"/>
        <v>0</v>
      </c>
    </row>
    <row r="20" spans="1:12" ht="30" x14ac:dyDescent="0.25">
      <c r="A20" s="14" t="s">
        <v>30</v>
      </c>
      <c r="E20" s="10">
        <f>SUM(E7:E12)*0.16</f>
        <v>6097.28</v>
      </c>
      <c r="I20">
        <v>0</v>
      </c>
      <c r="K20">
        <f t="shared" ref="K20" si="7">I20-E20</f>
        <v>-6097.28</v>
      </c>
      <c r="L20" s="2">
        <f t="shared" si="2"/>
        <v>-1</v>
      </c>
    </row>
    <row r="21" spans="1:12" s="7" customFormat="1" ht="15.75" x14ac:dyDescent="0.25">
      <c r="B21" s="7" t="s">
        <v>31</v>
      </c>
      <c r="E21" s="13">
        <f>SUM(E7:E15,E18:E20)</f>
        <v>68121.279999999999</v>
      </c>
      <c r="I21" s="13">
        <f>SUM(I7:I15,I18:I20)</f>
        <v>77573</v>
      </c>
      <c r="K21" s="13">
        <f>SUM(K7:K15,K18:K20)</f>
        <v>9451.7200000000012</v>
      </c>
      <c r="L21" s="8">
        <f>K21/E21</f>
        <v>0.13874842046420738</v>
      </c>
    </row>
    <row r="23" spans="1:12" x14ac:dyDescent="0.25">
      <c r="B23" t="s">
        <v>37</v>
      </c>
    </row>
    <row r="24" spans="1:12" x14ac:dyDescent="0.25">
      <c r="B24" t="s">
        <v>39</v>
      </c>
    </row>
    <row r="25" spans="1:12" x14ac:dyDescent="0.25">
      <c r="L25" s="1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7" spans="12:12" x14ac:dyDescent="0.25">
      <c r="L37" s="2"/>
    </row>
  </sheetData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2015-03-30T12:13:36Z</cp:lastPrinted>
  <dcterms:created xsi:type="dcterms:W3CDTF">2015-02-25T16:23:54Z</dcterms:created>
  <dcterms:modified xsi:type="dcterms:W3CDTF">2015-04-06T11:45:00Z</dcterms:modified>
</cp:coreProperties>
</file>