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F14" i="1"/>
  <c r="F15" i="1"/>
  <c r="E8" i="1" l="1"/>
  <c r="F8" i="1" s="1"/>
  <c r="E9" i="1"/>
  <c r="F9" i="1" s="1"/>
  <c r="E10" i="1"/>
  <c r="F10" i="1" s="1"/>
  <c r="E11" i="1"/>
  <c r="F11" i="1" s="1"/>
  <c r="E12" i="1"/>
  <c r="F12" i="1" s="1"/>
  <c r="F13" i="1"/>
  <c r="F16" i="1"/>
  <c r="E7" i="1"/>
  <c r="F7" i="1" s="1"/>
  <c r="J13" i="1" l="1"/>
  <c r="J12" i="1"/>
  <c r="J11" i="1"/>
  <c r="J10" i="1"/>
  <c r="J9" i="1"/>
  <c r="J8" i="1"/>
  <c r="J7" i="1"/>
  <c r="J17" i="1" l="1"/>
  <c r="L13" i="1"/>
  <c r="M13" i="1" s="1"/>
  <c r="L7" i="1"/>
  <c r="M7" i="1" s="1"/>
  <c r="L12" i="1"/>
  <c r="M12" i="1" s="1"/>
  <c r="L16" i="1"/>
  <c r="M16" i="1" s="1"/>
  <c r="F17" i="1"/>
  <c r="L11" i="1"/>
  <c r="M11" i="1" s="1"/>
  <c r="L10" i="1"/>
  <c r="M10" i="1" s="1"/>
  <c r="L9" i="1"/>
  <c r="M9" i="1" s="1"/>
  <c r="L8" i="1"/>
  <c r="M8" i="1" s="1"/>
  <c r="L17" i="1" l="1"/>
  <c r="M17" i="1" s="1"/>
</calcChain>
</file>

<file path=xl/sharedStrings.xml><?xml version="1.0" encoding="utf-8"?>
<sst xmlns="http://schemas.openxmlformats.org/spreadsheetml/2006/main" count="45" uniqueCount="34">
  <si>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</si>
  <si>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</si>
  <si>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</si>
  <si>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</si>
  <si>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</si>
  <si>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</si>
  <si>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</si>
  <si>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</si>
  <si>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</si>
  <si>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</si>
  <si>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</si>
  <si>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</si>
  <si>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</si>
  <si>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</si>
  <si>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</si>
  <si>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</si>
  <si>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</si>
  <si>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</si>
  <si>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</si>
  <si>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</si>
  <si>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Note: Avani Projected Costs for Taiwan products = cost + 16% ocean freight</t>
  </si>
  <si>
    <t>Rev. #</t>
  </si>
  <si>
    <t>Ocean Freight</t>
  </si>
  <si>
    <t>AP Wyoming-Natrona HS</t>
  </si>
  <si>
    <t>KB/MWH</t>
  </si>
  <si>
    <t>GB-6066G</t>
  </si>
  <si>
    <t>WB-1055</t>
  </si>
  <si>
    <t>Welding Curtains (6'x6')</t>
  </si>
  <si>
    <t>1620 Arms</t>
  </si>
  <si>
    <t>Br006-Mounting Brackets</t>
  </si>
  <si>
    <t>Fume arm stands</t>
  </si>
  <si>
    <t>Outside Contractor (includes duct)</t>
  </si>
  <si>
    <t>Avani Supervision (1 person)</t>
  </si>
  <si>
    <t>Welding curtain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</si>
</sst>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workbookViewId="0">
      <selection activeCell="E15" sqref="E15"/>
    </sheetView>
  </sheetViews>
  <sheetFormatPr defaultRowHeight="15" x14ac:dyDescent="0.25"/>
  <cols>
    <col min="1" max="1" width="10.7109375" customWidth="1"/>
    <col min="2" max="2" width="31.7109375" customWidth="1"/>
    <col min="6" max="6" width="9.5703125" bestFit="1" customWidth="1"/>
    <col min="7" max="7" width="4.140625" customWidth="1"/>
    <col min="8" max="8" width="11" bestFit="1" customWidth="1"/>
    <col min="10" max="10" width="13" customWidth="1"/>
    <col min="11" max="11" width="3.140625" customWidth="1"/>
    <col min="14" max="14" width="4.140625" customWidth="1"/>
    <col min="15" max="15" width="12.28515625" customWidth="1"/>
    <col min="16" max="16" width="3.140625" customWidth="1"/>
    <col min="17" max="17" width="11.85546875" customWidth="1"/>
  </cols>
  <sheetData>
    <row r="1" spans="1:18" x14ac:dyDescent="0.25">
      <c r="A1" t="s">
        <v>1</v>
      </c>
      <c r="B1" t="s">
        <v>23</v>
      </c>
      <c r="C1" s="4"/>
      <c r="D1" s="4" t="s">
        <v>14</v>
      </c>
      <c r="E1" s="4"/>
      <c r="F1" s="4"/>
      <c r="G1" s="4"/>
      <c r="H1" s="4"/>
      <c r="I1" s="4" t="s">
        <v>11</v>
      </c>
      <c r="J1" s="4"/>
      <c r="L1" s="4" t="s">
        <v>12</v>
      </c>
      <c r="M1" s="4"/>
      <c r="O1" s="4" t="s">
        <v>15</v>
      </c>
      <c r="Q1" s="6" t="s">
        <v>16</v>
      </c>
      <c r="R1" s="4"/>
    </row>
    <row r="2" spans="1:18" x14ac:dyDescent="0.25">
      <c r="A2" t="s">
        <v>2</v>
      </c>
      <c r="B2" s="12">
        <v>42089</v>
      </c>
    </row>
    <row r="3" spans="1:18" x14ac:dyDescent="0.25">
      <c r="A3" t="s">
        <v>17</v>
      </c>
      <c r="B3" s="13" t="s">
        <v>24</v>
      </c>
    </row>
    <row r="4" spans="1:18" x14ac:dyDescent="0.25">
      <c r="A4" t="s">
        <v>19</v>
      </c>
      <c r="B4" s="13">
        <v>22479</v>
      </c>
    </row>
    <row r="5" spans="1:18" x14ac:dyDescent="0.25">
      <c r="A5" t="s">
        <v>21</v>
      </c>
      <c r="B5" s="13">
        <v>0</v>
      </c>
    </row>
    <row r="6" spans="1:18" ht="30" x14ac:dyDescent="0.25">
      <c r="C6" s="3" t="s">
        <v>6</v>
      </c>
      <c r="D6" s="3" t="s">
        <v>8</v>
      </c>
      <c r="E6" s="10" t="s">
        <v>22</v>
      </c>
      <c r="F6" s="3" t="s">
        <v>9</v>
      </c>
      <c r="G6" s="3"/>
      <c r="H6" s="3" t="s">
        <v>7</v>
      </c>
      <c r="I6" s="3" t="s">
        <v>8</v>
      </c>
      <c r="J6" s="3" t="s">
        <v>10</v>
      </c>
      <c r="K6" s="3"/>
      <c r="L6" s="3" t="s">
        <v>13</v>
      </c>
      <c r="M6" s="5" t="s">
        <v>0</v>
      </c>
      <c r="O6" s="3" t="s">
        <v>13</v>
      </c>
      <c r="Q6" t="s">
        <v>13</v>
      </c>
      <c r="R6" t="s">
        <v>0</v>
      </c>
    </row>
    <row r="7" spans="1:18" x14ac:dyDescent="0.25">
      <c r="A7" t="s">
        <v>3</v>
      </c>
      <c r="B7" t="s">
        <v>25</v>
      </c>
      <c r="D7">
        <v>1</v>
      </c>
      <c r="E7" s="11">
        <f>(C7*D7)*0.16</f>
        <v>0</v>
      </c>
      <c r="F7" s="11">
        <f>D7*C7+E7</f>
        <v>0</v>
      </c>
      <c r="H7">
        <v>7690</v>
      </c>
      <c r="I7">
        <v>1</v>
      </c>
      <c r="J7">
        <f t="shared" ref="J7:J16" si="0">D7*H7</f>
        <v>7690</v>
      </c>
      <c r="L7">
        <f t="shared" ref="L7:L16" si="1">J7-F7</f>
        <v>7690</v>
      </c>
      <c r="M7" s="2" t="e">
        <f t="shared" ref="M7:M16" si="2">L7/F7</f>
        <v>#DIV/0!</v>
      </c>
    </row>
    <row r="8" spans="1:18" x14ac:dyDescent="0.25">
      <c r="A8" t="s">
        <v>3</v>
      </c>
      <c r="B8" t="s">
        <v>26</v>
      </c>
      <c r="C8">
        <v>1105</v>
      </c>
      <c r="D8">
        <v>18</v>
      </c>
      <c r="E8" s="11">
        <f t="shared" ref="E8:E12" si="3">(C8*D8)*0.16</f>
        <v>3182.4</v>
      </c>
      <c r="F8" s="11">
        <f t="shared" ref="F8:F16" si="4">D8*C8+E8</f>
        <v>23072.400000000001</v>
      </c>
      <c r="H8">
        <v>1840</v>
      </c>
      <c r="I8">
        <v>18</v>
      </c>
      <c r="J8">
        <f t="shared" si="0"/>
        <v>33120</v>
      </c>
      <c r="L8" s="11">
        <f t="shared" si="1"/>
        <v>10047.599999999999</v>
      </c>
      <c r="M8" s="2">
        <f t="shared" si="2"/>
        <v>0.4354813543454516</v>
      </c>
    </row>
    <row r="9" spans="1:18" x14ac:dyDescent="0.25">
      <c r="A9" t="s">
        <v>3</v>
      </c>
      <c r="B9" t="s">
        <v>27</v>
      </c>
      <c r="C9">
        <v>17</v>
      </c>
      <c r="D9">
        <v>18</v>
      </c>
      <c r="E9" s="11">
        <f t="shared" si="3"/>
        <v>48.96</v>
      </c>
      <c r="F9" s="11">
        <f t="shared" si="4"/>
        <v>354.96</v>
      </c>
      <c r="H9">
        <v>85</v>
      </c>
      <c r="I9">
        <v>18</v>
      </c>
      <c r="J9">
        <f t="shared" si="0"/>
        <v>1530</v>
      </c>
      <c r="L9" s="11">
        <f t="shared" si="1"/>
        <v>1175.04</v>
      </c>
      <c r="M9" s="2">
        <f t="shared" si="2"/>
        <v>3.3103448275862069</v>
      </c>
    </row>
    <row r="10" spans="1:18" x14ac:dyDescent="0.25">
      <c r="A10" t="s">
        <v>3</v>
      </c>
      <c r="B10" t="s">
        <v>28</v>
      </c>
      <c r="C10">
        <v>332</v>
      </c>
      <c r="D10">
        <v>18</v>
      </c>
      <c r="E10" s="11">
        <f t="shared" si="3"/>
        <v>956.16</v>
      </c>
      <c r="F10" s="11">
        <f t="shared" si="4"/>
        <v>6932.16</v>
      </c>
      <c r="H10">
        <v>764</v>
      </c>
      <c r="I10">
        <v>18</v>
      </c>
      <c r="J10">
        <f t="shared" si="0"/>
        <v>13752</v>
      </c>
      <c r="L10" s="11">
        <f t="shared" si="1"/>
        <v>6819.84</v>
      </c>
      <c r="M10" s="2">
        <f t="shared" si="2"/>
        <v>0.98379725799750728</v>
      </c>
    </row>
    <row r="11" spans="1:18" x14ac:dyDescent="0.25">
      <c r="A11" t="s">
        <v>3</v>
      </c>
      <c r="B11" t="s">
        <v>29</v>
      </c>
      <c r="C11">
        <v>26</v>
      </c>
      <c r="D11">
        <v>18</v>
      </c>
      <c r="E11" s="11">
        <f t="shared" si="3"/>
        <v>74.88</v>
      </c>
      <c r="F11" s="11">
        <f t="shared" si="4"/>
        <v>542.88</v>
      </c>
      <c r="H11">
        <v>88</v>
      </c>
      <c r="I11">
        <v>18</v>
      </c>
      <c r="J11">
        <f t="shared" si="0"/>
        <v>1584</v>
      </c>
      <c r="L11" s="11">
        <f t="shared" si="1"/>
        <v>1041.1199999999999</v>
      </c>
      <c r="M11" s="2">
        <f t="shared" si="2"/>
        <v>1.9177718832891244</v>
      </c>
    </row>
    <row r="12" spans="1:18" x14ac:dyDescent="0.25">
      <c r="A12" t="s">
        <v>3</v>
      </c>
      <c r="B12" t="s">
        <v>30</v>
      </c>
      <c r="C12">
        <v>18</v>
      </c>
      <c r="D12">
        <v>18</v>
      </c>
      <c r="E12" s="11">
        <f t="shared" si="3"/>
        <v>51.84</v>
      </c>
      <c r="F12" s="11">
        <f t="shared" si="4"/>
        <v>375.84000000000003</v>
      </c>
      <c r="H12">
        <v>0</v>
      </c>
      <c r="I12">
        <v>18</v>
      </c>
      <c r="J12">
        <f t="shared" si="0"/>
        <v>0</v>
      </c>
      <c r="L12" s="11">
        <f t="shared" si="1"/>
        <v>-375.84000000000003</v>
      </c>
      <c r="M12" s="2">
        <f t="shared" si="2"/>
        <v>-1</v>
      </c>
    </row>
    <row r="13" spans="1:18" x14ac:dyDescent="0.25">
      <c r="A13" t="s">
        <v>4</v>
      </c>
      <c r="B13" t="s">
        <v>31</v>
      </c>
      <c r="C13">
        <v>10160</v>
      </c>
      <c r="D13">
        <v>1</v>
      </c>
      <c r="E13" s="11"/>
      <c r="F13" s="11">
        <f t="shared" si="4"/>
        <v>10160</v>
      </c>
      <c r="H13">
        <v>13547</v>
      </c>
      <c r="I13">
        <v>1</v>
      </c>
      <c r="J13">
        <f t="shared" si="0"/>
        <v>13547</v>
      </c>
      <c r="L13">
        <f t="shared" si="1"/>
        <v>3387</v>
      </c>
      <c r="M13" s="2">
        <f t="shared" si="2"/>
        <v>0.33336614173228346</v>
      </c>
    </row>
    <row r="14" spans="1:18" x14ac:dyDescent="0.25">
      <c r="A14" t="s">
        <v>4</v>
      </c>
      <c r="B14" t="s">
        <v>32</v>
      </c>
      <c r="D14">
        <v>1</v>
      </c>
      <c r="E14" s="11"/>
      <c r="F14" s="11">
        <f t="shared" si="4"/>
        <v>0</v>
      </c>
      <c r="J14">
        <f t="shared" si="0"/>
        <v>0</v>
      </c>
      <c r="M14" s="2"/>
    </row>
    <row r="15" spans="1:18" x14ac:dyDescent="0.25">
      <c r="A15" t="s">
        <v>5</v>
      </c>
      <c r="B15" t="s">
        <v>33</v>
      </c>
      <c r="C15">
        <v>100</v>
      </c>
      <c r="D15">
        <v>1</v>
      </c>
      <c r="E15" s="11"/>
      <c r="F15" s="11">
        <f t="shared" si="4"/>
        <v>100</v>
      </c>
      <c r="J15">
        <f t="shared" si="0"/>
        <v>0</v>
      </c>
      <c r="M15" s="2"/>
    </row>
    <row r="16" spans="1:18" x14ac:dyDescent="0.25">
      <c r="A16" t="s">
        <v>5</v>
      </c>
      <c r="C16">
        <v>6350</v>
      </c>
      <c r="D16">
        <v>1</v>
      </c>
      <c r="E16" s="11"/>
      <c r="F16" s="11">
        <f t="shared" si="4"/>
        <v>6350</v>
      </c>
      <c r="H16">
        <v>6350</v>
      </c>
      <c r="I16">
        <v>1</v>
      </c>
      <c r="J16">
        <f t="shared" si="0"/>
        <v>6350</v>
      </c>
      <c r="L16">
        <f t="shared" si="1"/>
        <v>0</v>
      </c>
      <c r="M16" s="2">
        <f t="shared" si="2"/>
        <v>0</v>
      </c>
    </row>
    <row r="17" spans="2:13" s="7" customFormat="1" ht="15.75" x14ac:dyDescent="0.25">
      <c r="B17" s="7" t="s">
        <v>18</v>
      </c>
      <c r="F17" s="14">
        <f>SUM(F7:F16)</f>
        <v>47888.240000000005</v>
      </c>
      <c r="J17" s="7">
        <f>SUM(J7:J16)</f>
        <v>77573</v>
      </c>
      <c r="L17" s="14">
        <f>J17-F17</f>
        <v>29684.759999999995</v>
      </c>
      <c r="M17" s="8">
        <f>L17/F17</f>
        <v>0.61987577743512789</v>
      </c>
    </row>
    <row r="20" spans="2:13" x14ac:dyDescent="0.25">
      <c r="B20" s="9" t="s">
        <v>20</v>
      </c>
    </row>
    <row r="21" spans="2:13" x14ac:dyDescent="0.25">
      <c r="M21" s="1"/>
    </row>
    <row r="22" spans="2:13" x14ac:dyDescent="0.25">
      <c r="M22" s="2"/>
    </row>
    <row r="23" spans="2:13" x14ac:dyDescent="0.25">
      <c r="M23" s="2"/>
    </row>
    <row r="24" spans="2:13" x14ac:dyDescent="0.25">
      <c r="M24" s="2"/>
    </row>
    <row r="25" spans="2:13" x14ac:dyDescent="0.25">
      <c r="M25" s="2"/>
    </row>
    <row r="26" spans="2:13" x14ac:dyDescent="0.25">
      <c r="M26" s="2"/>
    </row>
    <row r="27" spans="2:13" x14ac:dyDescent="0.25">
      <c r="M27" s="2"/>
    </row>
    <row r="28" spans="2:13" x14ac:dyDescent="0.25">
      <c r="M28" s="2"/>
    </row>
    <row r="29" spans="2:13" x14ac:dyDescent="0.25">
      <c r="M29" s="2"/>
    </row>
    <row r="30" spans="2:13" x14ac:dyDescent="0.25">
      <c r="M30" s="2"/>
    </row>
    <row r="31" spans="2:13" x14ac:dyDescent="0.25">
      <c r="M31" s="2"/>
    </row>
    <row r="33" spans="13:13" x14ac:dyDescent="0.25">
      <c r="M33" s="2"/>
    </row>
  </sheetData>
  <printOptions gridLines="1"/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2015-03-26T15:50:10Z</cp:lastPrinted>
  <dcterms:created xsi:type="dcterms:W3CDTF">2015-02-25T16:23:54Z</dcterms:created>
  <dcterms:modified xsi:type="dcterms:W3CDTF">2015-03-26T15:51:08Z</dcterms:modified>
</cp:coreProperties>
</file>